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6.2020г." sheetId="1" r:id="rId1"/>
  </sheets>
  <definedNames>
    <definedName name="_xlnm.Print_Titles" localSheetId="0">'01.06.2020г.'!$8:$9</definedName>
    <definedName name="_xlnm.Print_Area" localSheetId="0">'01.06.2020г.'!$A$1:$H$73</definedName>
  </definedNames>
  <calcPr calcId="114210" fullCalcOnLoad="1"/>
</workbook>
</file>

<file path=xl/calcChain.xml><?xml version="1.0" encoding="utf-8"?>
<calcChain xmlns="http://schemas.openxmlformats.org/spreadsheetml/2006/main">
  <c r="E49" i="1"/>
  <c r="E29"/>
  <c r="G16"/>
  <c r="E27"/>
  <c r="F20"/>
  <c r="G20"/>
  <c r="F21"/>
  <c r="G21"/>
  <c r="G15"/>
  <c r="E51"/>
  <c r="F51"/>
  <c r="F50"/>
  <c r="G51"/>
  <c r="G50"/>
  <c r="E50"/>
  <c r="F49"/>
  <c r="F48"/>
  <c r="G49"/>
  <c r="G48"/>
  <c r="E48"/>
  <c r="G44"/>
  <c r="F44"/>
  <c r="G40"/>
  <c r="F40"/>
  <c r="F37"/>
  <c r="F36"/>
  <c r="G37"/>
  <c r="G36"/>
  <c r="E36"/>
  <c r="E34"/>
  <c r="F34"/>
  <c r="F33"/>
  <c r="G34"/>
  <c r="G33"/>
  <c r="E33"/>
  <c r="E32"/>
  <c r="F32"/>
  <c r="F31"/>
  <c r="G32"/>
  <c r="G31"/>
  <c r="E31"/>
  <c r="F30"/>
  <c r="F29"/>
  <c r="G30"/>
  <c r="G29"/>
  <c r="E28"/>
  <c r="F28"/>
  <c r="F27"/>
  <c r="G28"/>
  <c r="G27"/>
  <c r="E26"/>
  <c r="F26"/>
  <c r="F25"/>
  <c r="G26"/>
  <c r="G25"/>
  <c r="E25"/>
  <c r="E24"/>
  <c r="F24"/>
  <c r="F23"/>
  <c r="G24"/>
  <c r="G23"/>
  <c r="E23"/>
  <c r="G19"/>
  <c r="F19"/>
  <c r="G18"/>
  <c r="F18"/>
  <c r="G17"/>
  <c r="F17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<sst xmlns="http://schemas.openxmlformats.org/spreadsheetml/2006/main" count="136" uniqueCount="71">
  <si>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</si>
  <si>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</si>
  <si>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</si>
  <si>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</si>
  <si>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</si>
  <si>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</si>
  <si>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</si>
  <si>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</si>
  <si>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</si>
  <si>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</si>
  <si>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</si>
  <si>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</si>
  <si>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</si>
  <si>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</si>
  <si>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</si>
  <si>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</si>
  <si>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</si>
  <si>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</si>
  <si>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</si>
  <si>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</si>
  <si>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</si>
  <si>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</si>
  <si>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</si>
  <si>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</si>
  <si>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</si>
  <si>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</si>
  <si>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</si>
  <si>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</si>
  <si>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</si>
  <si>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</si>
  <si>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</si>
  <si>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</si>
  <si>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</si>
  <si>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</si>
  <si>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</si>
  <si>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</si>
  <si>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</si>
  <si>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</si>
  <si>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</si>
  <si>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</si>
  <si>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</si>
  <si>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</si>
  <si>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</si>
  <si>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</si>
  <si>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Крупа горох колотый шлифованный 1 сорт, фасованная</t>
  </si>
  <si>
    <t>Цена на данную продукцию меняется в зависимости от цен предприятия производителя, поставщика и не может являться фиксированной.</t>
  </si>
  <si>
    <t>Просим, уточнять цену за 1 день до поставки.</t>
  </si>
  <si>
    <t xml:space="preserve">Завозимая продукция </t>
  </si>
  <si>
    <t>8017 95 5-63-43 - нач. отдела продаж и маркетинга</t>
  </si>
  <si>
    <t xml:space="preserve"> </t>
  </si>
  <si>
    <t>утонять</t>
  </si>
  <si>
    <t xml:space="preserve">утонять </t>
  </si>
  <si>
    <t xml:space="preserve">в отделе </t>
  </si>
  <si>
    <t>продаж</t>
  </si>
  <si>
    <t>в отделе</t>
  </si>
  <si>
    <t xml:space="preserve">Мука пшеничная цельнозерновая </t>
  </si>
  <si>
    <t>Мука ржаная цельнозерновая</t>
  </si>
  <si>
    <t xml:space="preserve">пакет </t>
  </si>
  <si>
    <t>Крупа рис длинный 1 сорт (Индия) фасованная</t>
  </si>
  <si>
    <t>*Крупа пшено шлифованное 1 сорт фасованная по 1 кг</t>
  </si>
  <si>
    <t xml:space="preserve">Мука ржаная обойная </t>
  </si>
  <si>
    <t xml:space="preserve">тонн </t>
  </si>
  <si>
    <t xml:space="preserve">Мука ржаная цельнозерновая </t>
  </si>
  <si>
    <t xml:space="preserve">Мука пшеничная обойная </t>
  </si>
  <si>
    <t xml:space="preserve">                        Действует с 01.05.2021г.</t>
  </si>
  <si>
    <t xml:space="preserve">8017 95 2-55-49, 5-31-49  специалисты по продажам </t>
  </si>
  <si>
    <t>Крупа ячменная ячневая № 1  фасованная</t>
  </si>
  <si>
    <t>Крупа ячменная ячневая № 2  фасованная</t>
  </si>
  <si>
    <t xml:space="preserve">Крупа ячменная ячневая №1 </t>
  </si>
  <si>
    <t>Крупа ячменная ячневая №2</t>
  </si>
  <si>
    <t>Крупа ячменная ячневая №4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</si>
</sst>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4" fontId="6" fillId="2" borderId="9" xfId="1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vertical="center" wrapText="1"/>
    </xf>
    <xf numFmtId="4" fontId="6" fillId="2" borderId="25" xfId="1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23" xfId="0" applyNumberFormat="1" applyBorder="1" applyAlignment="1">
      <alignment vertical="center" wrapText="1"/>
    </xf>
    <xf numFmtId="4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18" xfId="0" applyNumberForma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51" xfId="0" applyNumberFormat="1" applyBorder="1" applyAlignment="1">
      <alignment horizontal="center" vertical="center" textRotation="90" wrapText="1"/>
    </xf>
    <xf numFmtId="0" fontId="5" fillId="0" borderId="35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4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39" xfId="0" applyNumberFormat="1" applyBorder="1" applyAlignment="1">
      <alignment horizontal="center" vertical="center" textRotation="90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33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6" fillId="0" borderId="36" xfId="0" applyNumberFormat="1" applyFont="1" applyBorder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26" xfId="0" applyNumberForma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view="pageBreakPreview" topLeftCell="A31" zoomScale="200" workbookViewId="0">
      <selection activeCell="A43" sqref="A43"/>
    </sheetView>
  </sheetViews>
  <sheetFormatPr defaultRowHeight="15"/>
  <cols>
    <col min="1" max="1" width="38.7109375" style="34" customWidth="1"/>
    <col min="2" max="2" width="12.140625" style="2" customWidth="1"/>
    <col min="3" max="3" width="4.7109375" style="2" customWidth="1"/>
    <col min="4" max="4" width="5.7109375" style="35" customWidth="1"/>
    <col min="5" max="7" width="8.7109375" style="36" customWidth="1"/>
    <col min="8" max="8" width="4.7109375" style="35" customWidth="1"/>
    <col min="9" max="16384" width="9.140625" style="15"/>
  </cols>
  <sheetData>
    <row r="1" spans="1:8" s="1" customFormat="1">
      <c r="A1" s="73"/>
      <c r="B1" s="73"/>
      <c r="C1" s="73"/>
      <c r="D1" s="73"/>
      <c r="E1" s="73"/>
      <c r="F1" s="73"/>
      <c r="G1" s="73"/>
      <c r="H1" s="73"/>
    </row>
    <row r="2" spans="1:8" s="1" customFormat="1" ht="24" customHeight="1">
      <c r="A2" s="73"/>
      <c r="B2" s="73"/>
      <c r="C2" s="73"/>
      <c r="D2" s="73"/>
      <c r="E2" s="73"/>
      <c r="F2" s="73"/>
      <c r="G2" s="73"/>
      <c r="H2" s="73"/>
    </row>
    <row r="3" spans="1:8" s="1" customFormat="1" ht="15.75" customHeight="1">
      <c r="A3" s="73"/>
      <c r="B3" s="73" t="s">
        <v>48</v>
      </c>
      <c r="C3" s="73"/>
      <c r="D3" s="73"/>
      <c r="E3" s="73"/>
      <c r="F3" s="73"/>
      <c r="G3" s="73"/>
      <c r="H3" s="73"/>
    </row>
    <row r="4" spans="1:8" s="1" customFormat="1" ht="15" customHeight="1">
      <c r="A4" s="73"/>
      <c r="B4" s="73" t="s">
        <v>65</v>
      </c>
      <c r="C4" s="73"/>
      <c r="D4" s="73"/>
      <c r="E4" s="73"/>
      <c r="F4" s="73"/>
      <c r="G4" s="73"/>
      <c r="H4" s="73"/>
    </row>
    <row r="5" spans="1:8" s="1" customFormat="1" ht="15" customHeight="1">
      <c r="A5" s="73"/>
      <c r="B5" s="73" t="s">
        <v>38</v>
      </c>
      <c r="C5" s="73"/>
      <c r="D5" s="73"/>
      <c r="E5" s="73"/>
      <c r="F5" s="73"/>
      <c r="G5" s="73"/>
      <c r="H5" s="73"/>
    </row>
    <row r="6" spans="1:8" s="1" customFormat="1" ht="20.100000000000001" customHeight="1">
      <c r="A6" s="73"/>
      <c r="B6" s="77" t="s">
        <v>0</v>
      </c>
      <c r="C6" s="77"/>
      <c r="D6" s="77"/>
      <c r="E6" s="77"/>
      <c r="F6" s="77"/>
      <c r="G6" s="77"/>
      <c r="H6" s="77"/>
    </row>
    <row r="7" spans="1:8" s="1" customFormat="1" ht="15" customHeight="1" thickBot="1">
      <c r="A7" s="73"/>
      <c r="B7" s="82" t="s">
        <v>64</v>
      </c>
      <c r="C7" s="82"/>
      <c r="D7" s="82"/>
      <c r="E7" s="82"/>
      <c r="F7" s="82"/>
      <c r="G7" s="83"/>
      <c r="H7" s="83"/>
    </row>
    <row r="8" spans="1:8" s="2" customFormat="1" ht="45" customHeight="1">
      <c r="A8" s="78" t="s">
        <v>1</v>
      </c>
      <c r="B8" s="101" t="s">
        <v>2</v>
      </c>
      <c r="C8" s="105" t="s">
        <v>3</v>
      </c>
      <c r="D8" s="103" t="s">
        <v>4</v>
      </c>
      <c r="E8" s="74" t="s">
        <v>5</v>
      </c>
      <c r="F8" s="75"/>
      <c r="G8" s="76"/>
      <c r="H8" s="80" t="s">
        <v>6</v>
      </c>
    </row>
    <row r="9" spans="1:8" s="2" customFormat="1" ht="75" customHeight="1" thickBot="1">
      <c r="A9" s="79"/>
      <c r="B9" s="102"/>
      <c r="C9" s="106"/>
      <c r="D9" s="104"/>
      <c r="E9" s="3" t="s">
        <v>7</v>
      </c>
      <c r="F9" s="4" t="s">
        <v>8</v>
      </c>
      <c r="G9" s="5" t="s">
        <v>9</v>
      </c>
      <c r="H9" s="81"/>
    </row>
    <row r="10" spans="1:8" s="6" customFormat="1" ht="15.75" thickBot="1">
      <c r="A10" s="107" t="s">
        <v>10</v>
      </c>
      <c r="B10" s="108"/>
      <c r="C10" s="108"/>
      <c r="D10" s="108"/>
      <c r="E10" s="108"/>
      <c r="F10" s="108"/>
      <c r="G10" s="108"/>
      <c r="H10" s="109"/>
    </row>
    <row r="11" spans="1:8" ht="15" customHeight="1">
      <c r="A11" s="7" t="s">
        <v>11</v>
      </c>
      <c r="B11" s="8" t="s">
        <v>12</v>
      </c>
      <c r="C11" s="9">
        <v>45</v>
      </c>
      <c r="D11" s="10">
        <v>1</v>
      </c>
      <c r="E11" s="11">
        <v>747.17</v>
      </c>
      <c r="F11" s="12">
        <f>E11+35</f>
        <v>782.17</v>
      </c>
      <c r="G11" s="13">
        <f>E11+50</f>
        <v>797.17</v>
      </c>
      <c r="H11" s="14">
        <v>10</v>
      </c>
    </row>
    <row r="12" spans="1:8" ht="15" customHeight="1">
      <c r="A12" s="16" t="s">
        <v>13</v>
      </c>
      <c r="B12" s="17" t="s">
        <v>12</v>
      </c>
      <c r="C12" s="18">
        <v>45</v>
      </c>
      <c r="D12" s="19">
        <v>1</v>
      </c>
      <c r="E12" s="20">
        <v>722.07</v>
      </c>
      <c r="F12" s="21">
        <f t="shared" ref="F12:F21" si="0">E12+35</f>
        <v>757.07</v>
      </c>
      <c r="G12" s="22">
        <f t="shared" ref="G12:G21" si="1">E12+50</f>
        <v>772.07</v>
      </c>
      <c r="H12" s="23">
        <v>10</v>
      </c>
    </row>
    <row r="13" spans="1:8">
      <c r="A13" s="16" t="s">
        <v>14</v>
      </c>
      <c r="B13" s="17" t="s">
        <v>12</v>
      </c>
      <c r="C13" s="18">
        <v>45</v>
      </c>
      <c r="D13" s="19">
        <v>1</v>
      </c>
      <c r="E13" s="20">
        <v>560.72</v>
      </c>
      <c r="F13" s="21">
        <f t="shared" si="0"/>
        <v>595.72</v>
      </c>
      <c r="G13" s="22">
        <f t="shared" si="1"/>
        <v>610.72</v>
      </c>
      <c r="H13" s="23">
        <v>10</v>
      </c>
    </row>
    <row r="14" spans="1:8">
      <c r="A14" s="16" t="s">
        <v>15</v>
      </c>
      <c r="B14" s="17" t="s">
        <v>12</v>
      </c>
      <c r="C14" s="18">
        <v>45</v>
      </c>
      <c r="D14" s="19">
        <v>1</v>
      </c>
      <c r="E14" s="20">
        <v>547.17999999999995</v>
      </c>
      <c r="F14" s="21">
        <f t="shared" si="0"/>
        <v>582.17999999999995</v>
      </c>
      <c r="G14" s="22">
        <f t="shared" si="1"/>
        <v>597.17999999999995</v>
      </c>
      <c r="H14" s="23">
        <v>10</v>
      </c>
    </row>
    <row r="15" spans="1:8">
      <c r="A15" s="16" t="s">
        <v>55</v>
      </c>
      <c r="B15" s="17" t="s">
        <v>12</v>
      </c>
      <c r="C15" s="18">
        <v>45</v>
      </c>
      <c r="D15" s="19">
        <v>1</v>
      </c>
      <c r="E15" s="20">
        <v>425.68</v>
      </c>
      <c r="F15" s="21">
        <v>459</v>
      </c>
      <c r="G15" s="22">
        <f t="shared" si="1"/>
        <v>475.68</v>
      </c>
      <c r="H15" s="23">
        <v>20</v>
      </c>
    </row>
    <row r="16" spans="1:8">
      <c r="A16" s="16" t="s">
        <v>63</v>
      </c>
      <c r="B16" s="17" t="s">
        <v>12</v>
      </c>
      <c r="C16" s="18">
        <v>45</v>
      </c>
      <c r="D16" s="19">
        <v>1</v>
      </c>
      <c r="E16" s="20">
        <v>425.68</v>
      </c>
      <c r="F16" s="21">
        <v>459.84</v>
      </c>
      <c r="G16" s="22">
        <f t="shared" si="1"/>
        <v>475.68</v>
      </c>
      <c r="H16" s="23">
        <v>20</v>
      </c>
    </row>
    <row r="17" spans="1:12">
      <c r="A17" s="16" t="s">
        <v>16</v>
      </c>
      <c r="B17" s="17" t="s">
        <v>12</v>
      </c>
      <c r="C17" s="18">
        <v>45</v>
      </c>
      <c r="D17" s="19">
        <v>1</v>
      </c>
      <c r="E17" s="20">
        <v>446.88</v>
      </c>
      <c r="F17" s="21">
        <f t="shared" si="0"/>
        <v>481.88</v>
      </c>
      <c r="G17" s="22">
        <f t="shared" si="1"/>
        <v>496.88</v>
      </c>
      <c r="H17" s="23">
        <v>10</v>
      </c>
    </row>
    <row r="18" spans="1:12">
      <c r="A18" s="16" t="s">
        <v>17</v>
      </c>
      <c r="B18" s="17" t="s">
        <v>12</v>
      </c>
      <c r="C18" s="18">
        <v>45</v>
      </c>
      <c r="D18" s="19">
        <v>1</v>
      </c>
      <c r="E18" s="20">
        <v>408.62</v>
      </c>
      <c r="F18" s="21">
        <f t="shared" si="0"/>
        <v>443.62</v>
      </c>
      <c r="G18" s="22">
        <f t="shared" si="1"/>
        <v>458.62</v>
      </c>
      <c r="H18" s="23">
        <v>20</v>
      </c>
    </row>
    <row r="19" spans="1:12">
      <c r="A19" s="64" t="s">
        <v>18</v>
      </c>
      <c r="B19" s="56" t="s">
        <v>12</v>
      </c>
      <c r="C19" s="57">
        <v>45</v>
      </c>
      <c r="D19" s="58">
        <v>1</v>
      </c>
      <c r="E19" s="59">
        <v>541.45000000000005</v>
      </c>
      <c r="F19" s="60">
        <f t="shared" si="0"/>
        <v>576.45000000000005</v>
      </c>
      <c r="G19" s="61">
        <f t="shared" si="1"/>
        <v>591.45000000000005</v>
      </c>
      <c r="H19" s="52">
        <v>20</v>
      </c>
    </row>
    <row r="20" spans="1:12">
      <c r="A20" s="62" t="s">
        <v>60</v>
      </c>
      <c r="B20" s="17" t="s">
        <v>61</v>
      </c>
      <c r="C20" s="18">
        <v>45</v>
      </c>
      <c r="D20" s="18">
        <v>1</v>
      </c>
      <c r="E20" s="63">
        <v>391.56</v>
      </c>
      <c r="F20" s="21">
        <f t="shared" si="0"/>
        <v>426.56</v>
      </c>
      <c r="G20" s="21">
        <f t="shared" si="1"/>
        <v>441.56</v>
      </c>
      <c r="H20" s="18">
        <v>20</v>
      </c>
    </row>
    <row r="21" spans="1:12" ht="15.75" thickBot="1">
      <c r="A21" s="65" t="s">
        <v>56</v>
      </c>
      <c r="B21" s="66" t="s">
        <v>12</v>
      </c>
      <c r="C21" s="67">
        <v>45</v>
      </c>
      <c r="D21" s="67">
        <v>1</v>
      </c>
      <c r="E21" s="68">
        <v>391.56</v>
      </c>
      <c r="F21" s="69">
        <f t="shared" si="0"/>
        <v>426.56</v>
      </c>
      <c r="G21" s="69">
        <f t="shared" si="1"/>
        <v>441.56</v>
      </c>
      <c r="H21" s="70">
        <v>20</v>
      </c>
    </row>
    <row r="22" spans="1:12" ht="15.75" thickBot="1">
      <c r="A22" s="110" t="s">
        <v>19</v>
      </c>
      <c r="B22" s="111"/>
      <c r="C22" s="111"/>
      <c r="D22" s="111"/>
      <c r="E22" s="111"/>
      <c r="F22" s="111"/>
      <c r="G22" s="111"/>
      <c r="H22" s="112"/>
    </row>
    <row r="23" spans="1:12" ht="15" customHeight="1">
      <c r="A23" s="99" t="s">
        <v>20</v>
      </c>
      <c r="B23" s="8" t="s">
        <v>21</v>
      </c>
      <c r="C23" s="9">
        <v>1</v>
      </c>
      <c r="D23" s="10">
        <v>10</v>
      </c>
      <c r="E23" s="11">
        <f>ROUND(E24/1000,2)</f>
        <v>0.9</v>
      </c>
      <c r="F23" s="12">
        <f>ROUND(F24/1000,2)</f>
        <v>0.94</v>
      </c>
      <c r="G23" s="13">
        <f>ROUND(G24/1000,2)</f>
        <v>0.95</v>
      </c>
      <c r="H23" s="14">
        <v>10</v>
      </c>
    </row>
    <row r="24" spans="1:12" ht="15" customHeight="1">
      <c r="A24" s="100"/>
      <c r="B24" s="17" t="s">
        <v>12</v>
      </c>
      <c r="C24" s="18"/>
      <c r="D24" s="19"/>
      <c r="E24" s="20">
        <f>E11+157</f>
        <v>904.17</v>
      </c>
      <c r="F24" s="21">
        <f>E24+35</f>
        <v>939.17</v>
      </c>
      <c r="G24" s="22">
        <f>E24+50</f>
        <v>954.17</v>
      </c>
      <c r="H24" s="23">
        <v>10</v>
      </c>
    </row>
    <row r="25" spans="1:12" ht="15" customHeight="1">
      <c r="A25" s="100" t="s">
        <v>20</v>
      </c>
      <c r="B25" s="17" t="s">
        <v>21</v>
      </c>
      <c r="C25" s="18">
        <v>2</v>
      </c>
      <c r="D25" s="19">
        <v>6</v>
      </c>
      <c r="E25" s="20">
        <f>ROUND(E26*$C$25/1000,2)</f>
        <v>1.76</v>
      </c>
      <c r="F25" s="21">
        <f>ROUND(F26*$C$25/1000,2)</f>
        <v>1.83</v>
      </c>
      <c r="G25" s="22">
        <f>ROUND(G26*$C$25/1000,2)</f>
        <v>1.86</v>
      </c>
      <c r="H25" s="23">
        <v>10</v>
      </c>
    </row>
    <row r="26" spans="1:12" ht="15" customHeight="1">
      <c r="A26" s="100"/>
      <c r="B26" s="17" t="s">
        <v>12</v>
      </c>
      <c r="C26" s="18"/>
      <c r="D26" s="19"/>
      <c r="E26" s="20">
        <f>E11+135.08</f>
        <v>882.25</v>
      </c>
      <c r="F26" s="21">
        <f>E26+35</f>
        <v>917.25</v>
      </c>
      <c r="G26" s="22">
        <f>E26+50</f>
        <v>932.25</v>
      </c>
      <c r="H26" s="23">
        <v>10</v>
      </c>
    </row>
    <row r="27" spans="1:12" ht="15" customHeight="1">
      <c r="A27" s="100" t="s">
        <v>20</v>
      </c>
      <c r="B27" s="17" t="s">
        <v>21</v>
      </c>
      <c r="C27" s="18">
        <v>5</v>
      </c>
      <c r="D27" s="19">
        <v>1</v>
      </c>
      <c r="E27" s="20">
        <f>4.32</f>
        <v>4.32</v>
      </c>
      <c r="F27" s="21">
        <f>ROUND(F28*$C$27/1000,2)</f>
        <v>4.51</v>
      </c>
      <c r="G27" s="22">
        <f>ROUND(G28*$C$27/1000,2)</f>
        <v>4.59</v>
      </c>
      <c r="H27" s="23">
        <v>10</v>
      </c>
    </row>
    <row r="28" spans="1:12" ht="15" customHeight="1">
      <c r="A28" s="100"/>
      <c r="B28" s="17" t="s">
        <v>12</v>
      </c>
      <c r="C28" s="18"/>
      <c r="D28" s="19"/>
      <c r="E28" s="20">
        <f>E11+120</f>
        <v>867.17</v>
      </c>
      <c r="F28" s="21">
        <f>E28+35</f>
        <v>902.17</v>
      </c>
      <c r="G28" s="22">
        <f>E28+50</f>
        <v>917.17</v>
      </c>
      <c r="H28" s="23">
        <v>10</v>
      </c>
    </row>
    <row r="29" spans="1:12" ht="15" customHeight="1">
      <c r="A29" s="100" t="s">
        <v>22</v>
      </c>
      <c r="B29" s="17" t="s">
        <v>21</v>
      </c>
      <c r="C29" s="18">
        <v>1</v>
      </c>
      <c r="D29" s="19">
        <v>10</v>
      </c>
      <c r="E29" s="20">
        <f>ROUND(E30*$C$29/1000,2)</f>
        <v>0.72</v>
      </c>
      <c r="F29" s="21">
        <f>ROUND(F30*$C$29/1000,2)</f>
        <v>0.75</v>
      </c>
      <c r="G29" s="22">
        <f>ROUND(G30*$C$29/1000,2)</f>
        <v>0.77</v>
      </c>
      <c r="H29" s="23">
        <v>10</v>
      </c>
    </row>
    <row r="30" spans="1:12" ht="15" customHeight="1">
      <c r="A30" s="100"/>
      <c r="B30" s="17" t="s">
        <v>12</v>
      </c>
      <c r="C30" s="18"/>
      <c r="D30" s="19"/>
      <c r="E30" s="20">
        <v>715.61</v>
      </c>
      <c r="F30" s="21">
        <f>E30+35</f>
        <v>750.61</v>
      </c>
      <c r="G30" s="22">
        <f>E30+50</f>
        <v>765.61</v>
      </c>
      <c r="H30" s="23">
        <v>10</v>
      </c>
    </row>
    <row r="31" spans="1:12" ht="15" customHeight="1">
      <c r="A31" s="100" t="s">
        <v>22</v>
      </c>
      <c r="B31" s="17" t="s">
        <v>21</v>
      </c>
      <c r="C31" s="18">
        <v>2</v>
      </c>
      <c r="D31" s="19">
        <v>6</v>
      </c>
      <c r="E31" s="20">
        <f>ROUND(E32*$C$31/1000,2)</f>
        <v>1.39</v>
      </c>
      <c r="F31" s="21">
        <f>ROUND(F32*$C$31/1000,2)</f>
        <v>1.46</v>
      </c>
      <c r="G31" s="22">
        <f>ROUND(G32*$C$31/1000,2)</f>
        <v>1.49</v>
      </c>
      <c r="H31" s="23">
        <v>10</v>
      </c>
      <c r="L31" s="15" t="s">
        <v>49</v>
      </c>
    </row>
    <row r="32" spans="1:12" ht="15" customHeight="1">
      <c r="A32" s="100"/>
      <c r="B32" s="17" t="s">
        <v>12</v>
      </c>
      <c r="C32" s="18"/>
      <c r="D32" s="19"/>
      <c r="E32" s="20">
        <f>E13+135.08</f>
        <v>695.80000000000007</v>
      </c>
      <c r="F32" s="21">
        <f>E32+35</f>
        <v>730.80000000000007</v>
      </c>
      <c r="G32" s="22">
        <f>E32+50</f>
        <v>745.80000000000007</v>
      </c>
      <c r="H32" s="23">
        <v>10</v>
      </c>
    </row>
    <row r="33" spans="1:8" ht="15" customHeight="1">
      <c r="A33" s="100" t="s">
        <v>23</v>
      </c>
      <c r="B33" s="17" t="s">
        <v>21</v>
      </c>
      <c r="C33" s="18">
        <v>1</v>
      </c>
      <c r="D33" s="19">
        <v>10</v>
      </c>
      <c r="E33" s="20">
        <f>ROUND(E34*$C$33/1000,2)</f>
        <v>0.6</v>
      </c>
      <c r="F33" s="21">
        <f>ROUND(F34*$C$33/1000,2)</f>
        <v>0.64</v>
      </c>
      <c r="G33" s="22">
        <f>ROUND(G34*$C$33/1000,2)</f>
        <v>0.65</v>
      </c>
      <c r="H33" s="23">
        <v>10</v>
      </c>
    </row>
    <row r="34" spans="1:8" ht="15" customHeight="1">
      <c r="A34" s="100"/>
      <c r="B34" s="17" t="s">
        <v>12</v>
      </c>
      <c r="C34" s="18"/>
      <c r="D34" s="19"/>
      <c r="E34" s="20">
        <f>E17+157</f>
        <v>603.88</v>
      </c>
      <c r="F34" s="21">
        <f>E34+35</f>
        <v>638.88</v>
      </c>
      <c r="G34" s="22">
        <f>E34+50</f>
        <v>653.88</v>
      </c>
      <c r="H34" s="23">
        <v>10</v>
      </c>
    </row>
    <row r="35" spans="1:8" ht="15" customHeight="1">
      <c r="A35" s="16" t="s">
        <v>55</v>
      </c>
      <c r="B35" s="17" t="s">
        <v>57</v>
      </c>
      <c r="C35" s="24">
        <v>0.8</v>
      </c>
      <c r="D35" s="19">
        <v>8</v>
      </c>
      <c r="E35" s="20">
        <v>0.76</v>
      </c>
      <c r="F35" s="21">
        <v>0.79</v>
      </c>
      <c r="G35" s="22">
        <v>0.8</v>
      </c>
      <c r="H35" s="23">
        <v>20</v>
      </c>
    </row>
    <row r="36" spans="1:8" ht="15" customHeight="1">
      <c r="A36" s="100" t="s">
        <v>24</v>
      </c>
      <c r="B36" s="17" t="s">
        <v>21</v>
      </c>
      <c r="C36" s="24">
        <v>1.8</v>
      </c>
      <c r="D36" s="19">
        <v>6</v>
      </c>
      <c r="E36" s="20">
        <f>ROUND(E37*$C$36/1000,2)</f>
        <v>1.02</v>
      </c>
      <c r="F36" s="21">
        <f>ROUND(F37*$C$36/1000,2)</f>
        <v>1.08</v>
      </c>
      <c r="G36" s="22">
        <f>ROUND(G37*$C$36/1000,2)</f>
        <v>1.1100000000000001</v>
      </c>
      <c r="H36" s="23">
        <v>10</v>
      </c>
    </row>
    <row r="37" spans="1:8" ht="15" customHeight="1">
      <c r="A37" s="114"/>
      <c r="B37" s="56" t="s">
        <v>12</v>
      </c>
      <c r="C37" s="57"/>
      <c r="D37" s="58"/>
      <c r="E37" s="59">
        <v>564.80999999999995</v>
      </c>
      <c r="F37" s="60">
        <f>E37+35</f>
        <v>599.80999999999995</v>
      </c>
      <c r="G37" s="61">
        <f>E37+50</f>
        <v>614.80999999999995</v>
      </c>
      <c r="H37" s="52">
        <v>10</v>
      </c>
    </row>
    <row r="38" spans="1:8" ht="15" customHeight="1">
      <c r="A38" s="62" t="s">
        <v>62</v>
      </c>
      <c r="B38" s="33" t="s">
        <v>21</v>
      </c>
      <c r="C38" s="24">
        <v>0.8</v>
      </c>
      <c r="D38" s="18">
        <v>8</v>
      </c>
      <c r="E38" s="63">
        <v>0.74</v>
      </c>
      <c r="F38" s="21">
        <v>0.77</v>
      </c>
      <c r="G38" s="21">
        <v>0.78</v>
      </c>
      <c r="H38" s="18">
        <v>20</v>
      </c>
    </row>
    <row r="39" spans="1:8" ht="15.75" thickBot="1">
      <c r="A39" s="110" t="s">
        <v>25</v>
      </c>
      <c r="B39" s="111"/>
      <c r="C39" s="111"/>
      <c r="D39" s="111"/>
      <c r="E39" s="111"/>
      <c r="F39" s="111"/>
      <c r="G39" s="111"/>
      <c r="H39" s="112"/>
    </row>
    <row r="40" spans="1:8">
      <c r="A40" s="7" t="s">
        <v>26</v>
      </c>
      <c r="B40" s="8" t="s">
        <v>12</v>
      </c>
      <c r="C40" s="9">
        <v>45</v>
      </c>
      <c r="D40" s="10">
        <v>1</v>
      </c>
      <c r="E40" s="11">
        <v>821.1</v>
      </c>
      <c r="F40" s="12">
        <f>E40+35</f>
        <v>856.1</v>
      </c>
      <c r="G40" s="13">
        <f>E40+50</f>
        <v>871.1</v>
      </c>
      <c r="H40" s="14">
        <v>20</v>
      </c>
    </row>
    <row r="41" spans="1:8">
      <c r="A41" s="71" t="s">
        <v>68</v>
      </c>
      <c r="B41" s="26" t="s">
        <v>12</v>
      </c>
      <c r="C41" s="27">
        <v>45</v>
      </c>
      <c r="D41" s="28">
        <v>1</v>
      </c>
      <c r="E41" s="29">
        <v>710.64</v>
      </c>
      <c r="F41" s="30">
        <v>745.64</v>
      </c>
      <c r="G41" s="31">
        <v>760.64</v>
      </c>
      <c r="H41" s="32">
        <v>20</v>
      </c>
    </row>
    <row r="42" spans="1:8">
      <c r="A42" s="71" t="s">
        <v>69</v>
      </c>
      <c r="B42" s="26" t="s">
        <v>12</v>
      </c>
      <c r="C42" s="27">
        <v>30</v>
      </c>
      <c r="D42" s="28">
        <v>1</v>
      </c>
      <c r="E42" s="29">
        <v>710.64</v>
      </c>
      <c r="F42" s="30">
        <v>745.64</v>
      </c>
      <c r="G42" s="31">
        <v>760.64</v>
      </c>
      <c r="H42" s="32">
        <v>20</v>
      </c>
    </row>
    <row r="43" spans="1:8">
      <c r="A43" s="71" t="s">
        <v>70</v>
      </c>
      <c r="B43" s="26" t="s">
        <v>12</v>
      </c>
      <c r="C43" s="27">
        <v>30</v>
      </c>
      <c r="D43" s="28">
        <v>1</v>
      </c>
      <c r="E43" s="29">
        <v>710.64</v>
      </c>
      <c r="F43" s="30">
        <v>745.64</v>
      </c>
      <c r="G43" s="31">
        <v>760.64</v>
      </c>
      <c r="H43" s="32">
        <v>20</v>
      </c>
    </row>
    <row r="44" spans="1:8">
      <c r="A44" s="16" t="s">
        <v>27</v>
      </c>
      <c r="B44" s="17" t="s">
        <v>12</v>
      </c>
      <c r="C44" s="18">
        <v>45</v>
      </c>
      <c r="D44" s="19">
        <v>1</v>
      </c>
      <c r="E44" s="20">
        <v>693</v>
      </c>
      <c r="F44" s="21">
        <f>E44+35</f>
        <v>728</v>
      </c>
      <c r="G44" s="22">
        <f>E44+50</f>
        <v>743</v>
      </c>
      <c r="H44" s="23">
        <v>20</v>
      </c>
    </row>
    <row r="45" spans="1:8" ht="15" customHeight="1">
      <c r="A45" s="16" t="s">
        <v>28</v>
      </c>
      <c r="B45" s="17" t="s">
        <v>12</v>
      </c>
      <c r="C45" s="18">
        <v>50</v>
      </c>
      <c r="D45" s="19">
        <v>1</v>
      </c>
      <c r="E45" s="55" t="s">
        <v>50</v>
      </c>
      <c r="F45" s="21" t="s">
        <v>52</v>
      </c>
      <c r="G45" s="22" t="s">
        <v>53</v>
      </c>
      <c r="H45" s="23"/>
    </row>
    <row r="46" spans="1:8" ht="15" customHeight="1" thickBot="1">
      <c r="A46" s="16" t="s">
        <v>29</v>
      </c>
      <c r="B46" s="17" t="s">
        <v>12</v>
      </c>
      <c r="C46" s="18">
        <v>45</v>
      </c>
      <c r="D46" s="19">
        <v>1</v>
      </c>
      <c r="E46" s="55" t="s">
        <v>51</v>
      </c>
      <c r="F46" s="21" t="s">
        <v>54</v>
      </c>
      <c r="G46" s="22" t="s">
        <v>53</v>
      </c>
      <c r="H46" s="23"/>
    </row>
    <row r="47" spans="1:8" ht="15.75" thickBot="1">
      <c r="A47" s="107" t="s">
        <v>30</v>
      </c>
      <c r="B47" s="108"/>
      <c r="C47" s="108"/>
      <c r="D47" s="108"/>
      <c r="E47" s="108"/>
      <c r="F47" s="108"/>
      <c r="G47" s="108"/>
      <c r="H47" s="109"/>
    </row>
    <row r="48" spans="1:8">
      <c r="A48" s="113" t="s">
        <v>31</v>
      </c>
      <c r="B48" s="8" t="s">
        <v>21</v>
      </c>
      <c r="C48" s="9">
        <v>1</v>
      </c>
      <c r="D48" s="10">
        <v>20</v>
      </c>
      <c r="E48" s="11">
        <f>ROUND(E49/1000*$C$48,2)</f>
        <v>0.96</v>
      </c>
      <c r="F48" s="12">
        <f>ROUND(F49/1000*$C$48,2)</f>
        <v>1</v>
      </c>
      <c r="G48" s="13">
        <f>ROUND(G49/1000*$C$48,2)</f>
        <v>1.01</v>
      </c>
      <c r="H48" s="14">
        <v>20</v>
      </c>
    </row>
    <row r="49" spans="1:8">
      <c r="A49" s="87"/>
      <c r="B49" s="17" t="s">
        <v>12</v>
      </c>
      <c r="C49" s="18"/>
      <c r="D49" s="25"/>
      <c r="E49" s="20">
        <f>E40+142.29</f>
        <v>963.39</v>
      </c>
      <c r="F49" s="21">
        <f>E49+35</f>
        <v>998.39</v>
      </c>
      <c r="G49" s="22">
        <f>E49+50</f>
        <v>1013.39</v>
      </c>
      <c r="H49" s="23">
        <v>20</v>
      </c>
    </row>
    <row r="50" spans="1:8">
      <c r="A50" s="87" t="s">
        <v>32</v>
      </c>
      <c r="B50" s="17" t="s">
        <v>21</v>
      </c>
      <c r="C50" s="18">
        <v>1</v>
      </c>
      <c r="D50" s="19">
        <v>20</v>
      </c>
      <c r="E50" s="20">
        <f>ROUND(E51/1000*$C$50,2)</f>
        <v>0.84</v>
      </c>
      <c r="F50" s="21">
        <f>ROUND(F51/1000*$C$50,2)</f>
        <v>0.87</v>
      </c>
      <c r="G50" s="22">
        <f>ROUND(G51/1000*$C$50,2)</f>
        <v>0.89</v>
      </c>
      <c r="H50" s="23">
        <v>20</v>
      </c>
    </row>
    <row r="51" spans="1:8">
      <c r="A51" s="87"/>
      <c r="B51" s="17" t="s">
        <v>12</v>
      </c>
      <c r="C51" s="18"/>
      <c r="D51" s="25"/>
      <c r="E51" s="20">
        <f>E44+142.29</f>
        <v>835.29</v>
      </c>
      <c r="F51" s="21">
        <f>E51+35</f>
        <v>870.29</v>
      </c>
      <c r="G51" s="22">
        <f>E51+50</f>
        <v>885.29</v>
      </c>
      <c r="H51" s="23">
        <v>20</v>
      </c>
    </row>
    <row r="52" spans="1:8">
      <c r="A52" s="98" t="s">
        <v>66</v>
      </c>
      <c r="B52" s="26" t="s">
        <v>21</v>
      </c>
      <c r="C52" s="27">
        <v>1</v>
      </c>
      <c r="D52" s="28">
        <v>20</v>
      </c>
      <c r="E52" s="29">
        <v>0.85</v>
      </c>
      <c r="F52" s="30">
        <v>0.89</v>
      </c>
      <c r="G52" s="31">
        <v>0.9</v>
      </c>
      <c r="H52" s="32">
        <v>20</v>
      </c>
    </row>
    <row r="53" spans="1:8">
      <c r="A53" s="88"/>
      <c r="B53" s="26" t="s">
        <v>12</v>
      </c>
      <c r="C53" s="27"/>
      <c r="D53" s="72"/>
      <c r="E53" s="29">
        <v>852.93</v>
      </c>
      <c r="F53" s="30">
        <v>887.93</v>
      </c>
      <c r="G53" s="31">
        <v>902.93</v>
      </c>
      <c r="H53" s="32">
        <v>20</v>
      </c>
    </row>
    <row r="54" spans="1:8">
      <c r="A54" s="98" t="s">
        <v>67</v>
      </c>
      <c r="B54" s="26" t="s">
        <v>21</v>
      </c>
      <c r="C54" s="27">
        <v>1</v>
      </c>
      <c r="D54" s="28">
        <v>20</v>
      </c>
      <c r="E54" s="29">
        <v>0.85</v>
      </c>
      <c r="F54" s="30">
        <v>0.89</v>
      </c>
      <c r="G54" s="31">
        <v>0.9</v>
      </c>
      <c r="H54" s="32">
        <v>20</v>
      </c>
    </row>
    <row r="55" spans="1:8">
      <c r="A55" s="88"/>
      <c r="B55" s="26" t="s">
        <v>12</v>
      </c>
      <c r="C55" s="27"/>
      <c r="D55" s="72"/>
      <c r="E55" s="29">
        <v>852.93</v>
      </c>
      <c r="F55" s="30">
        <v>887.93</v>
      </c>
      <c r="G55" s="31">
        <v>902.93</v>
      </c>
      <c r="H55" s="32">
        <v>20</v>
      </c>
    </row>
    <row r="56" spans="1:8" ht="15" customHeight="1">
      <c r="A56" s="88" t="s">
        <v>33</v>
      </c>
      <c r="B56" s="26" t="s">
        <v>21</v>
      </c>
      <c r="C56" s="27">
        <v>1</v>
      </c>
      <c r="D56" s="28">
        <v>20</v>
      </c>
      <c r="E56" s="29">
        <v>1.6</v>
      </c>
      <c r="F56" s="30">
        <v>1.64</v>
      </c>
      <c r="G56" s="31">
        <v>1.65</v>
      </c>
      <c r="H56" s="32">
        <v>20</v>
      </c>
    </row>
    <row r="57" spans="1:8">
      <c r="A57" s="87"/>
      <c r="B57" s="17" t="s">
        <v>12</v>
      </c>
      <c r="C57" s="33"/>
      <c r="D57" s="25"/>
      <c r="E57" s="20">
        <v>1602.29</v>
      </c>
      <c r="F57" s="21">
        <v>1637.29</v>
      </c>
      <c r="G57" s="22">
        <v>1652.29</v>
      </c>
      <c r="H57" s="23">
        <v>20</v>
      </c>
    </row>
    <row r="58" spans="1:8" ht="15" customHeight="1">
      <c r="A58" s="87" t="s">
        <v>33</v>
      </c>
      <c r="B58" s="17" t="s">
        <v>21</v>
      </c>
      <c r="C58" s="24">
        <v>0.8</v>
      </c>
      <c r="D58" s="19">
        <v>20</v>
      </c>
      <c r="E58" s="20">
        <v>1.28</v>
      </c>
      <c r="F58" s="21">
        <v>1.31</v>
      </c>
      <c r="G58" s="22">
        <v>1.32</v>
      </c>
      <c r="H58" s="23">
        <v>20</v>
      </c>
    </row>
    <row r="59" spans="1:8">
      <c r="A59" s="87"/>
      <c r="B59" s="17" t="s">
        <v>12</v>
      </c>
      <c r="C59" s="33"/>
      <c r="D59" s="25"/>
      <c r="E59" s="20">
        <v>1602.29</v>
      </c>
      <c r="F59" s="21">
        <v>1637.29</v>
      </c>
      <c r="G59" s="22">
        <v>1652.29</v>
      </c>
      <c r="H59" s="23">
        <v>20</v>
      </c>
    </row>
    <row r="60" spans="1:8">
      <c r="A60" s="87" t="s">
        <v>34</v>
      </c>
      <c r="B60" s="17" t="s">
        <v>21</v>
      </c>
      <c r="C60" s="18">
        <v>1</v>
      </c>
      <c r="D60" s="19">
        <v>20</v>
      </c>
      <c r="E60" s="20">
        <v>1.28</v>
      </c>
      <c r="F60" s="21">
        <v>1.32</v>
      </c>
      <c r="G60" s="22">
        <v>1.33</v>
      </c>
      <c r="H60" s="23">
        <v>20</v>
      </c>
    </row>
    <row r="61" spans="1:8">
      <c r="A61" s="87"/>
      <c r="B61" s="17" t="s">
        <v>12</v>
      </c>
      <c r="C61" s="33"/>
      <c r="D61" s="25"/>
      <c r="E61" s="20">
        <v>1282.29</v>
      </c>
      <c r="F61" s="21">
        <v>1317.29</v>
      </c>
      <c r="G61" s="22">
        <v>1332.29</v>
      </c>
      <c r="H61" s="23">
        <v>20</v>
      </c>
    </row>
    <row r="62" spans="1:8" ht="15" customHeight="1">
      <c r="A62" s="16" t="s">
        <v>35</v>
      </c>
      <c r="B62" s="17" t="s">
        <v>12</v>
      </c>
      <c r="C62" s="33"/>
      <c r="D62" s="25"/>
      <c r="E62" s="55" t="s">
        <v>50</v>
      </c>
      <c r="F62" s="21" t="s">
        <v>52</v>
      </c>
      <c r="G62" s="22" t="s">
        <v>53</v>
      </c>
      <c r="H62" s="23"/>
    </row>
    <row r="63" spans="1:8" ht="15" customHeight="1">
      <c r="A63" s="16" t="s">
        <v>36</v>
      </c>
      <c r="B63" s="17" t="s">
        <v>12</v>
      </c>
      <c r="C63" s="33"/>
      <c r="D63" s="25"/>
      <c r="E63" s="55" t="s">
        <v>50</v>
      </c>
      <c r="F63" s="21" t="s">
        <v>52</v>
      </c>
      <c r="G63" s="22" t="s">
        <v>53</v>
      </c>
      <c r="H63" s="23"/>
    </row>
    <row r="64" spans="1:8" ht="15" customHeight="1">
      <c r="A64" s="16" t="s">
        <v>37</v>
      </c>
      <c r="B64" s="17" t="s">
        <v>12</v>
      </c>
      <c r="C64" s="33"/>
      <c r="D64" s="25"/>
      <c r="E64" s="55" t="s">
        <v>50</v>
      </c>
      <c r="F64" s="21" t="s">
        <v>52</v>
      </c>
      <c r="G64" s="22" t="s">
        <v>53</v>
      </c>
      <c r="H64" s="23"/>
    </row>
    <row r="65" spans="1:8" ht="15" customHeight="1" thickBot="1">
      <c r="A65" s="95" t="s">
        <v>47</v>
      </c>
      <c r="B65" s="96"/>
      <c r="C65" s="96"/>
      <c r="D65" s="96"/>
      <c r="E65" s="96"/>
      <c r="F65" s="96"/>
      <c r="G65" s="96"/>
      <c r="H65" s="97"/>
    </row>
    <row r="66" spans="1:8" ht="15.75" thickBot="1">
      <c r="A66" s="89" t="s">
        <v>39</v>
      </c>
      <c r="B66" s="90"/>
      <c r="C66" s="90"/>
      <c r="D66" s="90"/>
      <c r="E66" s="90"/>
      <c r="F66" s="90"/>
      <c r="G66" s="90"/>
      <c r="H66" s="91"/>
    </row>
    <row r="67" spans="1:8">
      <c r="A67" s="38" t="s">
        <v>40</v>
      </c>
      <c r="B67" s="39" t="s">
        <v>41</v>
      </c>
      <c r="C67" s="40">
        <v>1</v>
      </c>
      <c r="D67" s="41">
        <v>20</v>
      </c>
      <c r="E67" s="49">
        <v>0.89</v>
      </c>
      <c r="F67" s="49">
        <v>0.94</v>
      </c>
      <c r="G67" s="49">
        <v>0.95</v>
      </c>
      <c r="H67" s="23">
        <v>20</v>
      </c>
    </row>
    <row r="68" spans="1:8">
      <c r="A68" s="37" t="s">
        <v>42</v>
      </c>
      <c r="B68" s="42" t="s">
        <v>43</v>
      </c>
      <c r="C68" s="43">
        <v>0.5</v>
      </c>
      <c r="D68" s="44">
        <v>18</v>
      </c>
      <c r="E68" s="50">
        <v>0.65</v>
      </c>
      <c r="F68" s="50">
        <v>0.67</v>
      </c>
      <c r="G68" s="50">
        <v>0.68</v>
      </c>
      <c r="H68" s="23">
        <v>20</v>
      </c>
    </row>
    <row r="69" spans="1:8" ht="30">
      <c r="A69" s="37" t="s">
        <v>59</v>
      </c>
      <c r="B69" s="42" t="s">
        <v>41</v>
      </c>
      <c r="C69" s="43">
        <v>1</v>
      </c>
      <c r="D69" s="44">
        <v>20</v>
      </c>
      <c r="E69" s="50">
        <v>1.25</v>
      </c>
      <c r="F69" s="50">
        <v>1.3</v>
      </c>
      <c r="G69" s="50">
        <v>1.31</v>
      </c>
      <c r="H69" s="23">
        <v>20</v>
      </c>
    </row>
    <row r="70" spans="1:8" ht="30.75" thickBot="1">
      <c r="A70" s="37" t="s">
        <v>58</v>
      </c>
      <c r="B70" s="42" t="s">
        <v>41</v>
      </c>
      <c r="C70" s="43">
        <v>1</v>
      </c>
      <c r="D70" s="44">
        <v>20</v>
      </c>
      <c r="E70" s="50">
        <v>1.66</v>
      </c>
      <c r="F70" s="50">
        <v>1.71</v>
      </c>
      <c r="G70" s="50">
        <v>1.72</v>
      </c>
      <c r="H70" s="52">
        <v>10</v>
      </c>
    </row>
    <row r="71" spans="1:8" ht="30.75" thickBot="1">
      <c r="A71" s="45" t="s">
        <v>44</v>
      </c>
      <c r="B71" s="46" t="s">
        <v>41</v>
      </c>
      <c r="C71" s="47">
        <v>1</v>
      </c>
      <c r="D71" s="48">
        <v>20</v>
      </c>
      <c r="E71" s="51">
        <v>1.1100000000000001</v>
      </c>
      <c r="F71" s="51">
        <v>1.1599999999999999</v>
      </c>
      <c r="G71" s="51">
        <v>1.17</v>
      </c>
      <c r="H71" s="54">
        <v>20</v>
      </c>
    </row>
    <row r="72" spans="1:8" ht="36" customHeight="1">
      <c r="A72" s="92" t="s">
        <v>45</v>
      </c>
      <c r="B72" s="93"/>
      <c r="C72" s="93"/>
      <c r="D72" s="93"/>
      <c r="E72" s="93"/>
      <c r="F72" s="93"/>
      <c r="G72" s="93"/>
      <c r="H72" s="94"/>
    </row>
    <row r="73" spans="1:8" ht="15.75" thickBot="1">
      <c r="A73" s="84" t="s">
        <v>46</v>
      </c>
      <c r="B73" s="85"/>
      <c r="C73" s="85"/>
      <c r="D73" s="85"/>
      <c r="E73" s="85"/>
      <c r="F73" s="85"/>
      <c r="G73" s="85"/>
      <c r="H73" s="86"/>
    </row>
    <row r="74" spans="1:8">
      <c r="H74" s="53"/>
    </row>
  </sheetData>
  <mergeCells count="35">
    <mergeCell ref="A48:A49"/>
    <mergeCell ref="A36:A37"/>
    <mergeCell ref="A47:H47"/>
    <mergeCell ref="A25:A26"/>
    <mergeCell ref="A31:A32"/>
    <mergeCell ref="A27:A28"/>
    <mergeCell ref="A29:A30"/>
    <mergeCell ref="A33:A34"/>
    <mergeCell ref="A39:H39"/>
    <mergeCell ref="A23:A24"/>
    <mergeCell ref="B8:B9"/>
    <mergeCell ref="B5:H5"/>
    <mergeCell ref="D8:D9"/>
    <mergeCell ref="C8:C9"/>
    <mergeCell ref="A10:H10"/>
    <mergeCell ref="A22:H22"/>
    <mergeCell ref="A73:H73"/>
    <mergeCell ref="A50:A51"/>
    <mergeCell ref="A56:A57"/>
    <mergeCell ref="A58:A59"/>
    <mergeCell ref="A60:A61"/>
    <mergeCell ref="A66:H66"/>
    <mergeCell ref="A72:H72"/>
    <mergeCell ref="A65:H65"/>
    <mergeCell ref="A54:A55"/>
    <mergeCell ref="A52:A53"/>
    <mergeCell ref="B1:H2"/>
    <mergeCell ref="B3:H3"/>
    <mergeCell ref="E8:G8"/>
    <mergeCell ref="A1:A7"/>
    <mergeCell ref="B6:H6"/>
    <mergeCell ref="B4:H4"/>
    <mergeCell ref="A8:A9"/>
    <mergeCell ref="H8:H9"/>
    <mergeCell ref="B7:H7"/>
  </mergeCells>
  <phoneticPr fontId="8" type="noConversion"/>
  <pageMargins left="0.70866141732283472" right="0.31496062992125984" top="0.43307086614173229" bottom="0.55118110236220474" header="0.19685039370078741" footer="0.19685039370078741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01.06.2020г.</vt:lpstr>
      <vt:lpstr>'01.06.2020г.'!Заголовки_для_печати</vt:lpstr>
      <vt:lpstr>'01.06.2020г.'!Область_печати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cp:lastPrinted>2021-05-03T11:16:21Z</cp:lastPrinted>
  <dcterms:created xsi:type="dcterms:W3CDTF">2020-03-31T05:43:02Z</dcterms:created>
  <dcterms:modified xsi:type="dcterms:W3CDTF">2021-05-03T13:09:27Z</dcterms:modified>
</cp:coreProperties>
</file>