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4.2020г." sheetId="1" r:id="rId1"/>
  </sheets>
  <definedNames>
    <definedName name="_xlnm.Print_Titles" localSheetId="0">'01.04.2020г.'!$8:$9</definedName>
  </definedNames>
  <calcPr calcId="114210" fullCalcOnLoad="1"/>
</workbook>
</file>

<file path=xl/calcChain.xml><?xml version="1.0" encoding="utf-8"?>
<calcChain xmlns="http://schemas.openxmlformats.org/spreadsheetml/2006/main">
  <c r="G51" i="1"/>
  <c r="F51"/>
  <c r="G50"/>
  <c r="F50"/>
  <c r="G49"/>
  <c r="F49"/>
  <c r="G48"/>
  <c r="E42"/>
  <c r="F42"/>
  <c r="F41"/>
  <c r="G42"/>
  <c r="G41"/>
  <c r="E41"/>
  <c r="E40"/>
  <c r="F40"/>
  <c r="F39"/>
  <c r="G40"/>
  <c r="G39"/>
  <c r="E39"/>
  <c r="G37"/>
  <c r="F37"/>
  <c r="G36"/>
  <c r="F36"/>
  <c r="G35"/>
  <c r="F35"/>
  <c r="G34"/>
  <c r="F34"/>
  <c r="E32"/>
  <c r="F32"/>
  <c r="F31"/>
  <c r="G32"/>
  <c r="G31"/>
  <c r="E31"/>
  <c r="E30"/>
  <c r="F30"/>
  <c r="F29"/>
  <c r="G30"/>
  <c r="G29"/>
  <c r="E29"/>
  <c r="E28"/>
  <c r="F28"/>
  <c r="F27"/>
  <c r="G28"/>
  <c r="G27"/>
  <c r="E27"/>
  <c r="E26"/>
  <c r="F26"/>
  <c r="F25"/>
  <c r="G26"/>
  <c r="G25"/>
  <c r="E25"/>
  <c r="E24"/>
  <c r="F24"/>
  <c r="F23"/>
  <c r="G24"/>
  <c r="G23"/>
  <c r="E23"/>
  <c r="E22"/>
  <c r="F22"/>
  <c r="F21"/>
  <c r="G22"/>
  <c r="G21"/>
  <c r="E21"/>
  <c r="E20"/>
  <c r="F20"/>
  <c r="F19"/>
  <c r="G20"/>
  <c r="G19"/>
  <c r="E19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<sst xmlns="http://schemas.openxmlformats.org/spreadsheetml/2006/main" count="123" uniqueCount="67">
  <si>
    <t>ПРАЙС - ЛИСТ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</si>
  <si>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</si>
  <si>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</si>
  <si>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</si>
  <si>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</si>
  <si>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</si>
  <si>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</si>
  <si>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</si>
  <si>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</si>
  <si>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</si>
  <si>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</si>
  <si>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</si>
  <si>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</si>
  <si>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</si>
  <si>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</si>
  <si>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</si>
  <si>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</si>
  <si>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</si>
  <si>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</si>
  <si>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</si>
  <si>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</si>
  <si>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</si>
  <si>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</si>
  <si>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</si>
  <si>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</si>
  <si>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</si>
  <si>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</si>
  <si>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</si>
  <si>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</si>
  <si>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</si>
  <si>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</si>
  <si>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</si>
  <si>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</si>
  <si>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</si>
  <si>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</si>
  <si>
    <t>Масло рапсовое марки Р</t>
  </si>
  <si>
    <t>Жмых рапсовый</t>
  </si>
  <si>
    <t>Масло рапсовое марки Т</t>
  </si>
  <si>
    <t>E-mail  skhp@tut.by</t>
  </si>
  <si>
    <t>Крупы, хлопья, каши фасованные по 45 - 50 кг</t>
  </si>
  <si>
    <t>Крупа ячневая № 1</t>
  </si>
  <si>
    <t>тн</t>
  </si>
  <si>
    <t>Крупа ячневая № 4</t>
  </si>
  <si>
    <t>Крупа овсяная плющеная Сморгоньская 2 сорт</t>
  </si>
  <si>
    <t>Крупа рис длинный весовой 1 сорт (Пакистан)</t>
  </si>
  <si>
    <t>Крупа пшено шлифованное 2 сорт</t>
  </si>
  <si>
    <t>*Крупа пшено шлифованное 2 сорт</t>
  </si>
  <si>
    <t>Крупы, хлопья, каши фасованные</t>
  </si>
  <si>
    <t xml:space="preserve">Крупа ячневая № 1 фасованная </t>
  </si>
  <si>
    <t>пакет 1 кг</t>
  </si>
  <si>
    <t>Хлопья овсяные "Экстра" № 3</t>
  </si>
  <si>
    <t>пакет 0,5 кг</t>
  </si>
  <si>
    <t>Хлопья овсяно-перлово-пшенично-ржаные не требующие варки</t>
  </si>
  <si>
    <t>Хлопья овсяно-перлово-пшенично-гречневые не требующие варки</t>
  </si>
  <si>
    <t>Хлопья овсяно-пшенично-ржано-гречнево-перловые не требующие варки</t>
  </si>
  <si>
    <t>Хлопья овсяные не требующие варки "Империя злаков"</t>
  </si>
  <si>
    <t>Хлопья перлово-пшеничные не требующие варки "Империя злаков"</t>
  </si>
  <si>
    <t>Крупа пшено шлифованное 2 сорт фасованная по 1 кг</t>
  </si>
  <si>
    <t>*Крупа пшено шлифованное 2 сорт фасованная по 1 кг</t>
  </si>
  <si>
    <t>Крупа рис длимнный 1 сорт (Пакистан) фасованная</t>
  </si>
  <si>
    <t>Крупа горох колотый шлифованный 1 сорт, фасованная</t>
  </si>
  <si>
    <t>Цена на данную продукцию меняется в зависимости от цен предприятия производителя, поставщика и не может являться фиксированной.</t>
  </si>
  <si>
    <t>Просим, уточнять цену за 1 день до поставки.</t>
  </si>
  <si>
    <t xml:space="preserve">Завозимая продукция </t>
  </si>
  <si>
    <t xml:space="preserve">8017 95 2-55-49, 5-31-49 - стол заказов </t>
  </si>
  <si>
    <t>8017 95 5-63-43 - нач. отдела продаж и маркетинга</t>
  </si>
  <si>
    <t xml:space="preserve">                        Действует с 01.05.2020г.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</si>
</sst>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4" fontId="5" fillId="0" borderId="15" xfId="1" applyNumberFormat="1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5" xfId="1" applyNumberFormat="1" applyFont="1" applyFill="1" applyBorder="1" applyAlignment="1">
      <alignment horizontal="center" vertical="center" wrapText="1"/>
    </xf>
    <xf numFmtId="4" fontId="5" fillId="2" borderId="28" xfId="1" applyNumberFormat="1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24" xfId="0" applyNumberForma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" fontId="8" fillId="0" borderId="41" xfId="0" applyNumberFormat="1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textRotation="90" wrapText="1"/>
    </xf>
    <xf numFmtId="0" fontId="4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0" fillId="0" borderId="36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7" xfId="0" applyNumberForma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18" xfId="0" applyNumberFormat="1" applyBorder="1" applyAlignment="1">
      <alignment horizontal="center" vertical="center" textRotation="90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476250</xdr:colOff>
      <xdr:row>0</xdr:row>
      <xdr:rowOff>114300</xdr:rowOff>
    </xdr:from>
    <xdr:to>
      <xdr:col>0</xdr:col>
      <xdr:colOff>2047875</xdr:colOff>
      <xdr:row>5</xdr:row>
      <xdr:rowOff>133350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476250" y="114300"/>
          <a:ext cx="1571625" cy="1095375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J9" sqref="J9"/>
    </sheetView>
  </sheetViews>
  <sheetFormatPr defaultRowHeight="15"/>
  <cols>
    <col min="1" max="1" width="38.7109375" style="42" customWidth="1"/>
    <col min="2" max="2" width="12.140625" style="2" customWidth="1"/>
    <col min="3" max="3" width="4.7109375" style="2" customWidth="1"/>
    <col min="4" max="4" width="5.7109375" style="43" customWidth="1"/>
    <col min="5" max="7" width="8.7109375" style="44" customWidth="1"/>
    <col min="8" max="8" width="4.7109375" style="43" customWidth="1"/>
    <col min="9" max="16384" width="9.140625" style="15"/>
  </cols>
  <sheetData>
    <row r="1" spans="1:8" s="1" customFormat="1">
      <c r="A1" s="99"/>
      <c r="B1" s="99"/>
      <c r="C1" s="99"/>
      <c r="D1" s="99"/>
      <c r="E1" s="99"/>
      <c r="F1" s="99"/>
      <c r="G1" s="99"/>
      <c r="H1" s="99"/>
    </row>
    <row r="2" spans="1:8" s="1" customFormat="1" ht="24" customHeight="1">
      <c r="A2" s="99"/>
      <c r="B2" s="99"/>
      <c r="C2" s="99"/>
      <c r="D2" s="99"/>
      <c r="E2" s="99"/>
      <c r="F2" s="99"/>
      <c r="G2" s="99"/>
      <c r="H2" s="99"/>
    </row>
    <row r="3" spans="1:8" s="1" customFormat="1" ht="15.75" customHeight="1">
      <c r="A3" s="99"/>
      <c r="B3" s="99" t="s">
        <v>65</v>
      </c>
      <c r="C3" s="99"/>
      <c r="D3" s="99"/>
      <c r="E3" s="99"/>
      <c r="F3" s="99"/>
      <c r="G3" s="99"/>
      <c r="H3" s="99"/>
    </row>
    <row r="4" spans="1:8" s="1" customFormat="1" ht="15" customHeight="1">
      <c r="A4" s="99"/>
      <c r="B4" s="99" t="s">
        <v>64</v>
      </c>
      <c r="C4" s="99"/>
      <c r="D4" s="99"/>
      <c r="E4" s="99"/>
      <c r="F4" s="99"/>
      <c r="G4" s="99"/>
      <c r="H4" s="99"/>
    </row>
    <row r="5" spans="1:8" s="1" customFormat="1" ht="15" customHeight="1">
      <c r="A5" s="99"/>
      <c r="B5" s="99" t="s">
        <v>38</v>
      </c>
      <c r="C5" s="99"/>
      <c r="D5" s="99"/>
      <c r="E5" s="99"/>
      <c r="F5" s="99"/>
      <c r="G5" s="99"/>
      <c r="H5" s="99"/>
    </row>
    <row r="6" spans="1:8" s="1" customFormat="1" ht="20.100000000000001" customHeight="1">
      <c r="A6" s="99"/>
      <c r="B6" s="100" t="s">
        <v>0</v>
      </c>
      <c r="C6" s="100"/>
      <c r="D6" s="100"/>
      <c r="E6" s="100"/>
      <c r="F6" s="100"/>
      <c r="G6" s="100"/>
      <c r="H6" s="100"/>
    </row>
    <row r="7" spans="1:8" s="1" customFormat="1" ht="15" customHeight="1" thickBot="1">
      <c r="A7" s="99"/>
      <c r="B7" s="91" t="s">
        <v>66</v>
      </c>
      <c r="C7" s="91"/>
      <c r="D7" s="91"/>
      <c r="E7" s="91"/>
      <c r="F7" s="91"/>
      <c r="G7" s="92"/>
      <c r="H7" s="92"/>
    </row>
    <row r="8" spans="1:8" s="2" customFormat="1" ht="45" customHeight="1">
      <c r="A8" s="95" t="s">
        <v>1</v>
      </c>
      <c r="B8" s="97" t="s">
        <v>2</v>
      </c>
      <c r="C8" s="93" t="s">
        <v>3</v>
      </c>
      <c r="D8" s="101" t="s">
        <v>4</v>
      </c>
      <c r="E8" s="103" t="s">
        <v>5</v>
      </c>
      <c r="F8" s="104"/>
      <c r="G8" s="105"/>
      <c r="H8" s="89" t="s">
        <v>6</v>
      </c>
    </row>
    <row r="9" spans="1:8" s="2" customFormat="1" ht="75" customHeight="1" thickBot="1">
      <c r="A9" s="96"/>
      <c r="B9" s="98"/>
      <c r="C9" s="94"/>
      <c r="D9" s="102"/>
      <c r="E9" s="3" t="s">
        <v>7</v>
      </c>
      <c r="F9" s="4" t="s">
        <v>8</v>
      </c>
      <c r="G9" s="5" t="s">
        <v>9</v>
      </c>
      <c r="H9" s="90"/>
    </row>
    <row r="10" spans="1:8" s="6" customFormat="1" ht="15.75" thickBot="1">
      <c r="A10" s="84" t="s">
        <v>10</v>
      </c>
      <c r="B10" s="85"/>
      <c r="C10" s="85"/>
      <c r="D10" s="85"/>
      <c r="E10" s="85"/>
      <c r="F10" s="85"/>
      <c r="G10" s="85"/>
      <c r="H10" s="86"/>
    </row>
    <row r="11" spans="1:8" ht="15" customHeight="1">
      <c r="A11" s="7" t="s">
        <v>11</v>
      </c>
      <c r="B11" s="8" t="s">
        <v>12</v>
      </c>
      <c r="C11" s="9">
        <v>45</v>
      </c>
      <c r="D11" s="10">
        <v>1</v>
      </c>
      <c r="E11" s="11">
        <v>715.6</v>
      </c>
      <c r="F11" s="12">
        <f>E11+35</f>
        <v>750.6</v>
      </c>
      <c r="G11" s="13">
        <f>E11+50</f>
        <v>765.6</v>
      </c>
      <c r="H11" s="14">
        <v>10</v>
      </c>
    </row>
    <row r="12" spans="1:8" ht="15" customHeight="1">
      <c r="A12" s="16" t="s">
        <v>13</v>
      </c>
      <c r="B12" s="17" t="s">
        <v>12</v>
      </c>
      <c r="C12" s="18">
        <v>45</v>
      </c>
      <c r="D12" s="19">
        <v>1</v>
      </c>
      <c r="E12" s="20">
        <v>691.5</v>
      </c>
      <c r="F12" s="21">
        <f t="shared" ref="F12:F17" si="0">E12+35</f>
        <v>726.5</v>
      </c>
      <c r="G12" s="22">
        <f t="shared" ref="G12:G17" si="1">E12+50</f>
        <v>741.5</v>
      </c>
      <c r="H12" s="23">
        <v>10</v>
      </c>
    </row>
    <row r="13" spans="1:8">
      <c r="A13" s="16" t="s">
        <v>14</v>
      </c>
      <c r="B13" s="17" t="s">
        <v>12</v>
      </c>
      <c r="C13" s="18">
        <v>45</v>
      </c>
      <c r="D13" s="19">
        <v>1</v>
      </c>
      <c r="E13" s="20">
        <v>537</v>
      </c>
      <c r="F13" s="21">
        <f t="shared" si="0"/>
        <v>572</v>
      </c>
      <c r="G13" s="22">
        <f t="shared" si="1"/>
        <v>587</v>
      </c>
      <c r="H13" s="23">
        <v>10</v>
      </c>
    </row>
    <row r="14" spans="1:8">
      <c r="A14" s="16" t="s">
        <v>15</v>
      </c>
      <c r="B14" s="17" t="s">
        <v>12</v>
      </c>
      <c r="C14" s="18">
        <v>45</v>
      </c>
      <c r="D14" s="19">
        <v>1</v>
      </c>
      <c r="E14" s="20">
        <v>524</v>
      </c>
      <c r="F14" s="21">
        <f t="shared" si="0"/>
        <v>559</v>
      </c>
      <c r="G14" s="22">
        <f t="shared" si="1"/>
        <v>574</v>
      </c>
      <c r="H14" s="23">
        <v>10</v>
      </c>
    </row>
    <row r="15" spans="1:8">
      <c r="A15" s="16" t="s">
        <v>16</v>
      </c>
      <c r="B15" s="17" t="s">
        <v>12</v>
      </c>
      <c r="C15" s="18">
        <v>45</v>
      </c>
      <c r="D15" s="19">
        <v>1</v>
      </c>
      <c r="E15" s="20">
        <v>406.8</v>
      </c>
      <c r="F15" s="21">
        <f t="shared" si="0"/>
        <v>441.8</v>
      </c>
      <c r="G15" s="22">
        <f t="shared" si="1"/>
        <v>456.8</v>
      </c>
      <c r="H15" s="23">
        <v>10</v>
      </c>
    </row>
    <row r="16" spans="1:8">
      <c r="A16" s="16" t="s">
        <v>17</v>
      </c>
      <c r="B16" s="17" t="s">
        <v>12</v>
      </c>
      <c r="C16" s="18">
        <v>45</v>
      </c>
      <c r="D16" s="19">
        <v>1</v>
      </c>
      <c r="E16" s="20">
        <v>371</v>
      </c>
      <c r="F16" s="21">
        <f t="shared" si="0"/>
        <v>406</v>
      </c>
      <c r="G16" s="22">
        <f t="shared" si="1"/>
        <v>421</v>
      </c>
      <c r="H16" s="23">
        <v>10</v>
      </c>
    </row>
    <row r="17" spans="1:8" ht="15.75" thickBot="1">
      <c r="A17" s="24" t="s">
        <v>18</v>
      </c>
      <c r="B17" s="25" t="s">
        <v>12</v>
      </c>
      <c r="C17" s="26">
        <v>45</v>
      </c>
      <c r="D17" s="27">
        <v>1</v>
      </c>
      <c r="E17" s="28">
        <v>490</v>
      </c>
      <c r="F17" s="29">
        <f t="shared" si="0"/>
        <v>525</v>
      </c>
      <c r="G17" s="30">
        <f t="shared" si="1"/>
        <v>540</v>
      </c>
      <c r="H17" s="31">
        <v>10</v>
      </c>
    </row>
    <row r="18" spans="1:8" ht="15.75" thickBot="1">
      <c r="A18" s="84" t="s">
        <v>19</v>
      </c>
      <c r="B18" s="85"/>
      <c r="C18" s="85"/>
      <c r="D18" s="85"/>
      <c r="E18" s="85"/>
      <c r="F18" s="85"/>
      <c r="G18" s="85"/>
      <c r="H18" s="86"/>
    </row>
    <row r="19" spans="1:8" ht="15" customHeight="1">
      <c r="A19" s="107" t="s">
        <v>20</v>
      </c>
      <c r="B19" s="8" t="s">
        <v>21</v>
      </c>
      <c r="C19" s="9">
        <v>1</v>
      </c>
      <c r="D19" s="10">
        <v>10</v>
      </c>
      <c r="E19" s="11">
        <f>ROUND(E20/1000,2)</f>
        <v>0.87</v>
      </c>
      <c r="F19" s="12">
        <f>ROUND(F20/1000,2)</f>
        <v>0.91</v>
      </c>
      <c r="G19" s="13">
        <f>ROUND(G20/1000,2)</f>
        <v>0.92</v>
      </c>
      <c r="H19" s="14">
        <v>10</v>
      </c>
    </row>
    <row r="20" spans="1:8" ht="15" customHeight="1">
      <c r="A20" s="87"/>
      <c r="B20" s="17" t="s">
        <v>12</v>
      </c>
      <c r="C20" s="18"/>
      <c r="D20" s="19"/>
      <c r="E20" s="20">
        <f>E11+157</f>
        <v>872.6</v>
      </c>
      <c r="F20" s="21">
        <f>E20+35</f>
        <v>907.6</v>
      </c>
      <c r="G20" s="22">
        <f>E20+50</f>
        <v>922.6</v>
      </c>
      <c r="H20" s="23">
        <v>10</v>
      </c>
    </row>
    <row r="21" spans="1:8" ht="15" customHeight="1">
      <c r="A21" s="87" t="s">
        <v>20</v>
      </c>
      <c r="B21" s="17" t="s">
        <v>21</v>
      </c>
      <c r="C21" s="18">
        <v>2</v>
      </c>
      <c r="D21" s="19">
        <v>6</v>
      </c>
      <c r="E21" s="20">
        <f>ROUND(E22*$C$21/1000,2)</f>
        <v>1.7</v>
      </c>
      <c r="F21" s="21">
        <f>ROUND(F22*$C$21/1000,2)</f>
        <v>1.77</v>
      </c>
      <c r="G21" s="22">
        <f>ROUND(G22*$C$21/1000,2)</f>
        <v>1.8</v>
      </c>
      <c r="H21" s="23">
        <v>10</v>
      </c>
    </row>
    <row r="22" spans="1:8" ht="15" customHeight="1">
      <c r="A22" s="87"/>
      <c r="B22" s="17" t="s">
        <v>12</v>
      </c>
      <c r="C22" s="18"/>
      <c r="D22" s="19"/>
      <c r="E22" s="20">
        <f>E11+135.08</f>
        <v>850.68000000000006</v>
      </c>
      <c r="F22" s="21">
        <f>E22+35</f>
        <v>885.68000000000006</v>
      </c>
      <c r="G22" s="22">
        <f>E22+50</f>
        <v>900.68000000000006</v>
      </c>
      <c r="H22" s="23">
        <v>10</v>
      </c>
    </row>
    <row r="23" spans="1:8" ht="15" customHeight="1">
      <c r="A23" s="87" t="s">
        <v>20</v>
      </c>
      <c r="B23" s="17" t="s">
        <v>21</v>
      </c>
      <c r="C23" s="18">
        <v>5</v>
      </c>
      <c r="D23" s="19">
        <v>1</v>
      </c>
      <c r="E23" s="20">
        <f>ROUND(E24*$C$23/1000,2)</f>
        <v>4.18</v>
      </c>
      <c r="F23" s="21">
        <f>ROUND(F24*$C$23/1000,2)</f>
        <v>4.3499999999999996</v>
      </c>
      <c r="G23" s="22">
        <f>ROUND(G24*$C$23/1000,2)</f>
        <v>4.43</v>
      </c>
      <c r="H23" s="23">
        <v>10</v>
      </c>
    </row>
    <row r="24" spans="1:8" ht="15" customHeight="1">
      <c r="A24" s="87"/>
      <c r="B24" s="17" t="s">
        <v>12</v>
      </c>
      <c r="C24" s="18"/>
      <c r="D24" s="19"/>
      <c r="E24" s="20">
        <f>E11+120</f>
        <v>835.6</v>
      </c>
      <c r="F24" s="21">
        <f>E24+35</f>
        <v>870.6</v>
      </c>
      <c r="G24" s="22">
        <f>E24+50</f>
        <v>885.6</v>
      </c>
      <c r="H24" s="23">
        <v>10</v>
      </c>
    </row>
    <row r="25" spans="1:8" ht="15" customHeight="1">
      <c r="A25" s="87" t="s">
        <v>22</v>
      </c>
      <c r="B25" s="17" t="s">
        <v>21</v>
      </c>
      <c r="C25" s="18">
        <v>1</v>
      </c>
      <c r="D25" s="19">
        <v>10</v>
      </c>
      <c r="E25" s="20">
        <f>ROUND(E26*$C$25/1000,2)</f>
        <v>0.69</v>
      </c>
      <c r="F25" s="21">
        <f>ROUND(F26*$C$25/1000,2)</f>
        <v>0.73</v>
      </c>
      <c r="G25" s="22">
        <f>ROUND(G26*$C$25/1000,2)</f>
        <v>0.74</v>
      </c>
      <c r="H25" s="23">
        <v>10</v>
      </c>
    </row>
    <row r="26" spans="1:8" ht="15" customHeight="1">
      <c r="A26" s="87"/>
      <c r="B26" s="17" t="s">
        <v>12</v>
      </c>
      <c r="C26" s="18"/>
      <c r="D26" s="19"/>
      <c r="E26" s="20">
        <f>E13+157</f>
        <v>694</v>
      </c>
      <c r="F26" s="21">
        <f>E26+35</f>
        <v>729</v>
      </c>
      <c r="G26" s="22">
        <f>E26+50</f>
        <v>744</v>
      </c>
      <c r="H26" s="23">
        <v>10</v>
      </c>
    </row>
    <row r="27" spans="1:8" ht="15" customHeight="1">
      <c r="A27" s="87" t="s">
        <v>22</v>
      </c>
      <c r="B27" s="17" t="s">
        <v>21</v>
      </c>
      <c r="C27" s="18">
        <v>2</v>
      </c>
      <c r="D27" s="19">
        <v>6</v>
      </c>
      <c r="E27" s="20">
        <f>ROUND(E28*$C$27/1000,2)</f>
        <v>1.34</v>
      </c>
      <c r="F27" s="21">
        <f>ROUND(F28*$C$27/1000,2)</f>
        <v>1.41</v>
      </c>
      <c r="G27" s="22">
        <f>ROUND(G28*$C$27/1000,2)</f>
        <v>1.44</v>
      </c>
      <c r="H27" s="23">
        <v>10</v>
      </c>
    </row>
    <row r="28" spans="1:8" ht="15" customHeight="1">
      <c r="A28" s="87"/>
      <c r="B28" s="17" t="s">
        <v>12</v>
      </c>
      <c r="C28" s="18"/>
      <c r="D28" s="19"/>
      <c r="E28" s="20">
        <f>E13+135.08</f>
        <v>672.08</v>
      </c>
      <c r="F28" s="21">
        <f>E28+35</f>
        <v>707.08</v>
      </c>
      <c r="G28" s="22">
        <f>E28+50</f>
        <v>722.08</v>
      </c>
      <c r="H28" s="23">
        <v>10</v>
      </c>
    </row>
    <row r="29" spans="1:8" ht="15" customHeight="1">
      <c r="A29" s="87" t="s">
        <v>23</v>
      </c>
      <c r="B29" s="17" t="s">
        <v>21</v>
      </c>
      <c r="C29" s="18">
        <v>1</v>
      </c>
      <c r="D29" s="19">
        <v>10</v>
      </c>
      <c r="E29" s="20">
        <f>ROUND(E30*$C$29/1000,2)</f>
        <v>0.56000000000000005</v>
      </c>
      <c r="F29" s="21">
        <f>ROUND(F30*$C$29/1000,2)</f>
        <v>0.6</v>
      </c>
      <c r="G29" s="22">
        <f>ROUND(G30*$C$29/1000,2)</f>
        <v>0.61</v>
      </c>
      <c r="H29" s="23">
        <v>10</v>
      </c>
    </row>
    <row r="30" spans="1:8" ht="15" customHeight="1">
      <c r="A30" s="87"/>
      <c r="B30" s="17" t="s">
        <v>12</v>
      </c>
      <c r="C30" s="18"/>
      <c r="D30" s="19"/>
      <c r="E30" s="20">
        <f>E15+157</f>
        <v>563.79999999999995</v>
      </c>
      <c r="F30" s="21">
        <f>E30+35</f>
        <v>598.79999999999995</v>
      </c>
      <c r="G30" s="22">
        <f>E30+50</f>
        <v>613.79999999999995</v>
      </c>
      <c r="H30" s="23">
        <v>10</v>
      </c>
    </row>
    <row r="31" spans="1:8" ht="15" customHeight="1">
      <c r="A31" s="87" t="s">
        <v>24</v>
      </c>
      <c r="B31" s="17" t="s">
        <v>21</v>
      </c>
      <c r="C31" s="32">
        <v>1.8</v>
      </c>
      <c r="D31" s="19">
        <v>6</v>
      </c>
      <c r="E31" s="20">
        <f>ROUND(E32*$C$31/1000,2)</f>
        <v>0.95</v>
      </c>
      <c r="F31" s="21">
        <f>ROUND(F32*$C$31/1000,2)</f>
        <v>1.01</v>
      </c>
      <c r="G31" s="22">
        <f>ROUND(G32*$C$31/1000,2)</f>
        <v>1.04</v>
      </c>
      <c r="H31" s="23">
        <v>10</v>
      </c>
    </row>
    <row r="32" spans="1:8" ht="15" customHeight="1" thickBot="1">
      <c r="A32" s="88"/>
      <c r="B32" s="25" t="s">
        <v>12</v>
      </c>
      <c r="C32" s="26"/>
      <c r="D32" s="27"/>
      <c r="E32" s="28">
        <f>E16+157</f>
        <v>528</v>
      </c>
      <c r="F32" s="29">
        <f>E32+35</f>
        <v>563</v>
      </c>
      <c r="G32" s="30">
        <f>E32+50</f>
        <v>578</v>
      </c>
      <c r="H32" s="31">
        <v>10</v>
      </c>
    </row>
    <row r="33" spans="1:8" ht="15.75" thickBot="1">
      <c r="A33" s="84" t="s">
        <v>25</v>
      </c>
      <c r="B33" s="85"/>
      <c r="C33" s="85"/>
      <c r="D33" s="85"/>
      <c r="E33" s="85"/>
      <c r="F33" s="85"/>
      <c r="G33" s="85"/>
      <c r="H33" s="86"/>
    </row>
    <row r="34" spans="1:8">
      <c r="A34" s="7" t="s">
        <v>26</v>
      </c>
      <c r="B34" s="8" t="s">
        <v>12</v>
      </c>
      <c r="C34" s="9">
        <v>45</v>
      </c>
      <c r="D34" s="10">
        <v>1</v>
      </c>
      <c r="E34" s="11">
        <v>788</v>
      </c>
      <c r="F34" s="12">
        <f>E34+35</f>
        <v>823</v>
      </c>
      <c r="G34" s="13">
        <f>E34+50</f>
        <v>838</v>
      </c>
      <c r="H34" s="14">
        <v>10</v>
      </c>
    </row>
    <row r="35" spans="1:8">
      <c r="A35" s="16" t="s">
        <v>27</v>
      </c>
      <c r="B35" s="17" t="s">
        <v>12</v>
      </c>
      <c r="C35" s="18">
        <v>45</v>
      </c>
      <c r="D35" s="19">
        <v>1</v>
      </c>
      <c r="E35" s="20">
        <v>667</v>
      </c>
      <c r="F35" s="21">
        <f>E35+35</f>
        <v>702</v>
      </c>
      <c r="G35" s="22">
        <f>E35+50</f>
        <v>717</v>
      </c>
      <c r="H35" s="23">
        <v>10</v>
      </c>
    </row>
    <row r="36" spans="1:8">
      <c r="A36" s="16" t="s">
        <v>28</v>
      </c>
      <c r="B36" s="17" t="s">
        <v>12</v>
      </c>
      <c r="C36" s="18">
        <v>50</v>
      </c>
      <c r="D36" s="19">
        <v>1</v>
      </c>
      <c r="E36" s="20">
        <v>1308</v>
      </c>
      <c r="F36" s="21">
        <f>E36+35</f>
        <v>1343</v>
      </c>
      <c r="G36" s="22">
        <f>E36+50</f>
        <v>1358</v>
      </c>
      <c r="H36" s="23">
        <v>10</v>
      </c>
    </row>
    <row r="37" spans="1:8" ht="15.75" thickBot="1">
      <c r="A37" s="16" t="s">
        <v>29</v>
      </c>
      <c r="B37" s="17" t="s">
        <v>12</v>
      </c>
      <c r="C37" s="18">
        <v>45</v>
      </c>
      <c r="D37" s="19">
        <v>1</v>
      </c>
      <c r="E37" s="20">
        <v>1023</v>
      </c>
      <c r="F37" s="21">
        <f>E37+35</f>
        <v>1058</v>
      </c>
      <c r="G37" s="22">
        <f>E37+50</f>
        <v>1073</v>
      </c>
      <c r="H37" s="23">
        <v>10</v>
      </c>
    </row>
    <row r="38" spans="1:8" ht="15.75" thickBot="1">
      <c r="A38" s="84" t="s">
        <v>30</v>
      </c>
      <c r="B38" s="85"/>
      <c r="C38" s="85"/>
      <c r="D38" s="85"/>
      <c r="E38" s="85"/>
      <c r="F38" s="85"/>
      <c r="G38" s="85"/>
      <c r="H38" s="86"/>
    </row>
    <row r="39" spans="1:8">
      <c r="A39" s="106" t="s">
        <v>31</v>
      </c>
      <c r="B39" s="8" t="s">
        <v>21</v>
      </c>
      <c r="C39" s="9">
        <v>1</v>
      </c>
      <c r="D39" s="10">
        <v>20</v>
      </c>
      <c r="E39" s="11">
        <f>ROUND(E40/1000*$C$39,2)</f>
        <v>0.93</v>
      </c>
      <c r="F39" s="12">
        <f>ROUND(F40/1000*$C$39,2)</f>
        <v>0.97</v>
      </c>
      <c r="G39" s="13">
        <f>ROUND(G40/1000*$C$39,2)</f>
        <v>0.98</v>
      </c>
      <c r="H39" s="14">
        <v>10</v>
      </c>
    </row>
    <row r="40" spans="1:8">
      <c r="A40" s="70"/>
      <c r="B40" s="17" t="s">
        <v>12</v>
      </c>
      <c r="C40" s="18"/>
      <c r="D40" s="33"/>
      <c r="E40" s="20">
        <f>E34+142.29</f>
        <v>930.29</v>
      </c>
      <c r="F40" s="21">
        <f>E40+35</f>
        <v>965.29</v>
      </c>
      <c r="G40" s="22">
        <f>E40+50</f>
        <v>980.29</v>
      </c>
      <c r="H40" s="23">
        <v>10</v>
      </c>
    </row>
    <row r="41" spans="1:8">
      <c r="A41" s="70" t="s">
        <v>32</v>
      </c>
      <c r="B41" s="17" t="s">
        <v>21</v>
      </c>
      <c r="C41" s="18">
        <v>1</v>
      </c>
      <c r="D41" s="19">
        <v>20</v>
      </c>
      <c r="E41" s="20">
        <f>ROUND(E42/1000*$C$41,2)</f>
        <v>0.81</v>
      </c>
      <c r="F41" s="21">
        <f>ROUND(F42/1000*$C$41,2)</f>
        <v>0.84</v>
      </c>
      <c r="G41" s="22">
        <f>ROUND(G42/1000*$C$41,2)</f>
        <v>0.86</v>
      </c>
      <c r="H41" s="23">
        <v>10</v>
      </c>
    </row>
    <row r="42" spans="1:8">
      <c r="A42" s="70"/>
      <c r="B42" s="17" t="s">
        <v>12</v>
      </c>
      <c r="C42" s="18"/>
      <c r="D42" s="33"/>
      <c r="E42" s="20">
        <f>E35+142.29</f>
        <v>809.29</v>
      </c>
      <c r="F42" s="21">
        <f>E42+35</f>
        <v>844.29</v>
      </c>
      <c r="G42" s="22">
        <f>E42+50</f>
        <v>859.29</v>
      </c>
      <c r="H42" s="23">
        <v>10</v>
      </c>
    </row>
    <row r="43" spans="1:8" ht="15" customHeight="1">
      <c r="A43" s="71" t="s">
        <v>33</v>
      </c>
      <c r="B43" s="34" t="s">
        <v>21</v>
      </c>
      <c r="C43" s="35">
        <v>1</v>
      </c>
      <c r="D43" s="36">
        <v>20</v>
      </c>
      <c r="E43" s="37">
        <v>1.58</v>
      </c>
      <c r="F43" s="38">
        <v>1.62</v>
      </c>
      <c r="G43" s="39">
        <v>1.63</v>
      </c>
      <c r="H43" s="40">
        <v>10</v>
      </c>
    </row>
    <row r="44" spans="1:8">
      <c r="A44" s="70"/>
      <c r="B44" s="17" t="s">
        <v>12</v>
      </c>
      <c r="C44" s="41"/>
      <c r="D44" s="33"/>
      <c r="E44" s="20">
        <v>1581.09</v>
      </c>
      <c r="F44" s="21">
        <v>1616.09</v>
      </c>
      <c r="G44" s="22">
        <v>1631.09</v>
      </c>
      <c r="H44" s="23">
        <v>10</v>
      </c>
    </row>
    <row r="45" spans="1:8" ht="15" customHeight="1">
      <c r="A45" s="70" t="s">
        <v>33</v>
      </c>
      <c r="B45" s="17" t="s">
        <v>21</v>
      </c>
      <c r="C45" s="32">
        <v>0.8</v>
      </c>
      <c r="D45" s="19">
        <v>20</v>
      </c>
      <c r="E45" s="20">
        <v>1.26</v>
      </c>
      <c r="F45" s="21">
        <v>1.29</v>
      </c>
      <c r="G45" s="22">
        <v>1.3</v>
      </c>
      <c r="H45" s="23">
        <v>10</v>
      </c>
    </row>
    <row r="46" spans="1:8">
      <c r="A46" s="70"/>
      <c r="B46" s="17" t="s">
        <v>12</v>
      </c>
      <c r="C46" s="41"/>
      <c r="D46" s="33"/>
      <c r="E46" s="20">
        <v>1581.09</v>
      </c>
      <c r="F46" s="21">
        <v>1616.09</v>
      </c>
      <c r="G46" s="22">
        <v>1631.09</v>
      </c>
      <c r="H46" s="23">
        <v>10</v>
      </c>
    </row>
    <row r="47" spans="1:8">
      <c r="A47" s="70" t="s">
        <v>34</v>
      </c>
      <c r="B47" s="17" t="s">
        <v>21</v>
      </c>
      <c r="C47" s="18">
        <v>1</v>
      </c>
      <c r="D47" s="19">
        <v>20</v>
      </c>
      <c r="E47" s="20">
        <v>1.27</v>
      </c>
      <c r="F47" s="21">
        <v>1.3</v>
      </c>
      <c r="G47" s="22">
        <v>1.32</v>
      </c>
      <c r="H47" s="23">
        <v>10</v>
      </c>
    </row>
    <row r="48" spans="1:8">
      <c r="A48" s="70"/>
      <c r="B48" s="17" t="s">
        <v>12</v>
      </c>
      <c r="C48" s="41"/>
      <c r="D48" s="33"/>
      <c r="E48" s="20">
        <v>1267.5899999999999</v>
      </c>
      <c r="F48" s="21">
        <v>1302.5899999999999</v>
      </c>
      <c r="G48" s="22">
        <f>E48+50</f>
        <v>1317.59</v>
      </c>
      <c r="H48" s="23">
        <v>10</v>
      </c>
    </row>
    <row r="49" spans="1:8">
      <c r="A49" s="16" t="s">
        <v>35</v>
      </c>
      <c r="B49" s="17" t="s">
        <v>12</v>
      </c>
      <c r="C49" s="41"/>
      <c r="D49" s="33"/>
      <c r="E49" s="20">
        <v>1600</v>
      </c>
      <c r="F49" s="21">
        <f>E49+35</f>
        <v>1635</v>
      </c>
      <c r="G49" s="22">
        <f>E49+50</f>
        <v>1650</v>
      </c>
      <c r="H49" s="23">
        <v>10</v>
      </c>
    </row>
    <row r="50" spans="1:8">
      <c r="A50" s="16" t="s">
        <v>36</v>
      </c>
      <c r="B50" s="17" t="s">
        <v>12</v>
      </c>
      <c r="C50" s="41"/>
      <c r="D50" s="33"/>
      <c r="E50" s="20">
        <v>549</v>
      </c>
      <c r="F50" s="21">
        <f>E50+35</f>
        <v>584</v>
      </c>
      <c r="G50" s="22">
        <f>E50+50</f>
        <v>599</v>
      </c>
      <c r="H50" s="23">
        <v>10</v>
      </c>
    </row>
    <row r="51" spans="1:8">
      <c r="A51" s="16" t="s">
        <v>37</v>
      </c>
      <c r="B51" s="17" t="s">
        <v>12</v>
      </c>
      <c r="C51" s="41"/>
      <c r="D51" s="33"/>
      <c r="E51" s="20">
        <v>1435</v>
      </c>
      <c r="F51" s="21">
        <f>E51+35</f>
        <v>1470</v>
      </c>
      <c r="G51" s="22">
        <f>E51+50</f>
        <v>1485</v>
      </c>
      <c r="H51" s="23">
        <v>10</v>
      </c>
    </row>
    <row r="52" spans="1:8" ht="15" customHeight="1" thickBot="1">
      <c r="A52" s="75" t="s">
        <v>63</v>
      </c>
      <c r="B52" s="76"/>
      <c r="C52" s="76"/>
      <c r="D52" s="76"/>
      <c r="E52" s="76"/>
      <c r="F52" s="76"/>
      <c r="G52" s="76"/>
      <c r="H52" s="77"/>
    </row>
    <row r="53" spans="1:8" ht="15.75" customHeight="1" thickBot="1">
      <c r="A53" s="72" t="s">
        <v>39</v>
      </c>
      <c r="B53" s="73"/>
      <c r="C53" s="73"/>
      <c r="D53" s="73"/>
      <c r="E53" s="73"/>
      <c r="F53" s="73"/>
      <c r="G53" s="73"/>
      <c r="H53" s="74"/>
    </row>
    <row r="54" spans="1:8">
      <c r="A54" s="45" t="s">
        <v>40</v>
      </c>
      <c r="B54" s="46" t="s">
        <v>41</v>
      </c>
      <c r="C54" s="47">
        <v>50</v>
      </c>
      <c r="D54" s="48">
        <v>1</v>
      </c>
      <c r="E54" s="49">
        <v>685.26</v>
      </c>
      <c r="F54" s="49">
        <v>729.68</v>
      </c>
      <c r="G54" s="49">
        <v>748.71</v>
      </c>
      <c r="H54" s="23">
        <v>10</v>
      </c>
    </row>
    <row r="55" spans="1:8">
      <c r="A55" s="45" t="s">
        <v>42</v>
      </c>
      <c r="B55" s="46" t="s">
        <v>41</v>
      </c>
      <c r="C55" s="47">
        <v>50</v>
      </c>
      <c r="D55" s="48">
        <v>1</v>
      </c>
      <c r="E55" s="49">
        <v>685.26</v>
      </c>
      <c r="F55" s="49">
        <v>729.68</v>
      </c>
      <c r="G55" s="49">
        <v>748.71</v>
      </c>
      <c r="H55" s="23">
        <v>10</v>
      </c>
    </row>
    <row r="56" spans="1:8">
      <c r="A56" s="45" t="s">
        <v>42</v>
      </c>
      <c r="B56" s="46" t="s">
        <v>41</v>
      </c>
      <c r="C56" s="47">
        <v>45</v>
      </c>
      <c r="D56" s="48">
        <v>1</v>
      </c>
      <c r="E56" s="49">
        <v>685.26</v>
      </c>
      <c r="F56" s="49">
        <v>729.68</v>
      </c>
      <c r="G56" s="49">
        <v>748.71</v>
      </c>
      <c r="H56" s="23">
        <v>10</v>
      </c>
    </row>
    <row r="57" spans="1:8" ht="30">
      <c r="A57" s="45" t="s">
        <v>43</v>
      </c>
      <c r="B57" s="46" t="s">
        <v>41</v>
      </c>
      <c r="C57" s="47">
        <v>30</v>
      </c>
      <c r="D57" s="48">
        <v>1</v>
      </c>
      <c r="E57" s="49">
        <v>838.5</v>
      </c>
      <c r="F57" s="49">
        <v>884</v>
      </c>
      <c r="G57" s="49">
        <v>903.5</v>
      </c>
      <c r="H57" s="23">
        <v>10</v>
      </c>
    </row>
    <row r="58" spans="1:8" ht="30">
      <c r="A58" s="45" t="s">
        <v>44</v>
      </c>
      <c r="B58" s="46" t="s">
        <v>41</v>
      </c>
      <c r="C58" s="47">
        <v>50</v>
      </c>
      <c r="D58" s="48">
        <v>1</v>
      </c>
      <c r="E58" s="49">
        <v>1749.6</v>
      </c>
      <c r="F58" s="49">
        <v>1787.4</v>
      </c>
      <c r="G58" s="49">
        <v>1803.6</v>
      </c>
      <c r="H58" s="23">
        <v>10</v>
      </c>
    </row>
    <row r="59" spans="1:8">
      <c r="A59" s="45" t="s">
        <v>45</v>
      </c>
      <c r="B59" s="46" t="s">
        <v>41</v>
      </c>
      <c r="C59" s="47">
        <v>50</v>
      </c>
      <c r="D59" s="48">
        <v>1</v>
      </c>
      <c r="E59" s="49">
        <v>938.4</v>
      </c>
      <c r="F59" s="49">
        <v>980.4</v>
      </c>
      <c r="G59" s="49">
        <v>998.4</v>
      </c>
      <c r="H59" s="23">
        <v>10</v>
      </c>
    </row>
    <row r="60" spans="1:8" ht="15.75" thickBot="1">
      <c r="A60" s="45" t="s">
        <v>46</v>
      </c>
      <c r="B60" s="46" t="s">
        <v>41</v>
      </c>
      <c r="C60" s="47">
        <v>50</v>
      </c>
      <c r="D60" s="48">
        <v>1</v>
      </c>
      <c r="E60" s="49">
        <v>1071</v>
      </c>
      <c r="F60" s="49">
        <v>1115.0999999999999</v>
      </c>
      <c r="G60" s="49">
        <v>1134</v>
      </c>
      <c r="H60" s="23">
        <v>10</v>
      </c>
    </row>
    <row r="61" spans="1:8" ht="15.75" thickBot="1">
      <c r="A61" s="78" t="s">
        <v>47</v>
      </c>
      <c r="B61" s="79"/>
      <c r="C61" s="79"/>
      <c r="D61" s="79"/>
      <c r="E61" s="79"/>
      <c r="F61" s="79"/>
      <c r="G61" s="79"/>
      <c r="H61" s="80"/>
    </row>
    <row r="62" spans="1:8">
      <c r="A62" s="50" t="s">
        <v>48</v>
      </c>
      <c r="B62" s="51" t="s">
        <v>49</v>
      </c>
      <c r="C62" s="52">
        <v>1</v>
      </c>
      <c r="D62" s="53">
        <v>20</v>
      </c>
      <c r="E62" s="61">
        <v>0.86</v>
      </c>
      <c r="F62" s="61">
        <v>0.91</v>
      </c>
      <c r="G62" s="61">
        <v>0.93</v>
      </c>
      <c r="H62" s="23">
        <v>10</v>
      </c>
    </row>
    <row r="63" spans="1:8">
      <c r="A63" s="45" t="s">
        <v>50</v>
      </c>
      <c r="B63" s="54" t="s">
        <v>51</v>
      </c>
      <c r="C63" s="55">
        <v>0.5</v>
      </c>
      <c r="D63" s="56">
        <v>18</v>
      </c>
      <c r="E63" s="62">
        <v>0.64</v>
      </c>
      <c r="F63" s="62">
        <v>0.66</v>
      </c>
      <c r="G63" s="62">
        <v>0.67</v>
      </c>
      <c r="H63" s="23">
        <v>10</v>
      </c>
    </row>
    <row r="64" spans="1:8" ht="30">
      <c r="A64" s="45" t="s">
        <v>52</v>
      </c>
      <c r="B64" s="54" t="s">
        <v>51</v>
      </c>
      <c r="C64" s="55">
        <v>0.5</v>
      </c>
      <c r="D64" s="56">
        <v>18</v>
      </c>
      <c r="E64" s="62">
        <v>0.64</v>
      </c>
      <c r="F64" s="62">
        <v>0.66</v>
      </c>
      <c r="G64" s="62">
        <v>0.67</v>
      </c>
      <c r="H64" s="23">
        <v>10</v>
      </c>
    </row>
    <row r="65" spans="1:8" ht="30">
      <c r="A65" s="45" t="s">
        <v>53</v>
      </c>
      <c r="B65" s="54" t="s">
        <v>51</v>
      </c>
      <c r="C65" s="55">
        <v>0.5</v>
      </c>
      <c r="D65" s="56">
        <v>18</v>
      </c>
      <c r="E65" s="62">
        <v>0.97</v>
      </c>
      <c r="F65" s="62">
        <v>0.99</v>
      </c>
      <c r="G65" s="62">
        <v>1</v>
      </c>
      <c r="H65" s="23">
        <v>10</v>
      </c>
    </row>
    <row r="66" spans="1:8" ht="45">
      <c r="A66" s="45" t="s">
        <v>54</v>
      </c>
      <c r="B66" s="54" t="s">
        <v>51</v>
      </c>
      <c r="C66" s="55">
        <v>0.5</v>
      </c>
      <c r="D66" s="56">
        <v>18</v>
      </c>
      <c r="E66" s="62">
        <v>0.89</v>
      </c>
      <c r="F66" s="62">
        <v>0.91</v>
      </c>
      <c r="G66" s="62">
        <v>0.92</v>
      </c>
      <c r="H66" s="23">
        <v>10</v>
      </c>
    </row>
    <row r="67" spans="1:8" ht="30">
      <c r="A67" s="45" t="s">
        <v>55</v>
      </c>
      <c r="B67" s="54" t="s">
        <v>51</v>
      </c>
      <c r="C67" s="55">
        <v>0.5</v>
      </c>
      <c r="D67" s="56">
        <v>18</v>
      </c>
      <c r="E67" s="62">
        <v>0.54</v>
      </c>
      <c r="F67" s="62">
        <v>0.56000000000000005</v>
      </c>
      <c r="G67" s="62">
        <v>0.56999999999999995</v>
      </c>
      <c r="H67" s="23">
        <v>10</v>
      </c>
    </row>
    <row r="68" spans="1:8" ht="30">
      <c r="A68" s="45" t="s">
        <v>56</v>
      </c>
      <c r="B68" s="54" t="s">
        <v>51</v>
      </c>
      <c r="C68" s="55">
        <v>0.5</v>
      </c>
      <c r="D68" s="56">
        <v>18</v>
      </c>
      <c r="E68" s="62">
        <v>0.67</v>
      </c>
      <c r="F68" s="62">
        <v>0.69</v>
      </c>
      <c r="G68" s="62">
        <v>0.7</v>
      </c>
      <c r="H68" s="23">
        <v>10</v>
      </c>
    </row>
    <row r="69" spans="1:8" ht="30">
      <c r="A69" s="45" t="s">
        <v>57</v>
      </c>
      <c r="B69" s="54" t="s">
        <v>49</v>
      </c>
      <c r="C69" s="55">
        <v>1</v>
      </c>
      <c r="D69" s="56">
        <v>20</v>
      </c>
      <c r="E69" s="62">
        <v>1.1599999999999999</v>
      </c>
      <c r="F69" s="62">
        <v>1.21</v>
      </c>
      <c r="G69" s="62">
        <v>1.22</v>
      </c>
      <c r="H69" s="23">
        <v>10</v>
      </c>
    </row>
    <row r="70" spans="1:8" ht="30">
      <c r="A70" s="45" t="s">
        <v>58</v>
      </c>
      <c r="B70" s="54" t="s">
        <v>49</v>
      </c>
      <c r="C70" s="55">
        <v>1</v>
      </c>
      <c r="D70" s="56">
        <v>20</v>
      </c>
      <c r="E70" s="62">
        <v>1.25</v>
      </c>
      <c r="F70" s="62">
        <v>1.3</v>
      </c>
      <c r="G70" s="62">
        <v>1.31</v>
      </c>
      <c r="H70" s="23">
        <v>10</v>
      </c>
    </row>
    <row r="71" spans="1:8" ht="30.75" thickBot="1">
      <c r="A71" s="45" t="s">
        <v>59</v>
      </c>
      <c r="B71" s="54" t="s">
        <v>49</v>
      </c>
      <c r="C71" s="55">
        <v>1</v>
      </c>
      <c r="D71" s="56">
        <v>20</v>
      </c>
      <c r="E71" s="62">
        <v>1.9</v>
      </c>
      <c r="F71" s="62">
        <v>1.94</v>
      </c>
      <c r="G71" s="62">
        <v>1.95</v>
      </c>
      <c r="H71" s="64">
        <v>10</v>
      </c>
    </row>
    <row r="72" spans="1:8" ht="30.75" thickBot="1">
      <c r="A72" s="57" t="s">
        <v>60</v>
      </c>
      <c r="B72" s="58" t="s">
        <v>49</v>
      </c>
      <c r="C72" s="59">
        <v>1</v>
      </c>
      <c r="D72" s="60">
        <v>20</v>
      </c>
      <c r="E72" s="63">
        <v>1.1100000000000001</v>
      </c>
      <c r="F72" s="63">
        <v>1.1599999999999999</v>
      </c>
      <c r="G72" s="63">
        <v>1.17</v>
      </c>
      <c r="H72" s="66">
        <v>10</v>
      </c>
    </row>
    <row r="73" spans="1:8" ht="36" customHeight="1">
      <c r="A73" s="81" t="s">
        <v>61</v>
      </c>
      <c r="B73" s="82"/>
      <c r="C73" s="82"/>
      <c r="D73" s="82"/>
      <c r="E73" s="82"/>
      <c r="F73" s="82"/>
      <c r="G73" s="82"/>
      <c r="H73" s="83"/>
    </row>
    <row r="74" spans="1:8" ht="15.75" thickBot="1">
      <c r="A74" s="67" t="s">
        <v>62</v>
      </c>
      <c r="B74" s="68"/>
      <c r="C74" s="68"/>
      <c r="D74" s="68"/>
      <c r="E74" s="68"/>
      <c r="F74" s="68"/>
      <c r="G74" s="68"/>
      <c r="H74" s="69"/>
    </row>
    <row r="75" spans="1:8">
      <c r="H75" s="65"/>
    </row>
  </sheetData>
  <mergeCells count="34">
    <mergeCell ref="B4:H4"/>
    <mergeCell ref="B5:H5"/>
    <mergeCell ref="A39:A40"/>
    <mergeCell ref="A10:H10"/>
    <mergeCell ref="A18:H18"/>
    <mergeCell ref="A19:A20"/>
    <mergeCell ref="A21:A22"/>
    <mergeCell ref="A23:A24"/>
    <mergeCell ref="A25:A26"/>
    <mergeCell ref="B7:H7"/>
    <mergeCell ref="C8:C9"/>
    <mergeCell ref="A8:A9"/>
    <mergeCell ref="B8:B9"/>
    <mergeCell ref="A1:A7"/>
    <mergeCell ref="B6:H6"/>
    <mergeCell ref="D8:D9"/>
    <mergeCell ref="E8:G8"/>
    <mergeCell ref="B1:H2"/>
    <mergeCell ref="B3:H3"/>
    <mergeCell ref="A38:H38"/>
    <mergeCell ref="A27:A28"/>
    <mergeCell ref="A29:A30"/>
    <mergeCell ref="A31:A32"/>
    <mergeCell ref="A33:H33"/>
    <mergeCell ref="H8:H9"/>
    <mergeCell ref="A74:H74"/>
    <mergeCell ref="A41:A42"/>
    <mergeCell ref="A43:A44"/>
    <mergeCell ref="A45:A46"/>
    <mergeCell ref="A47:A48"/>
    <mergeCell ref="A53:H53"/>
    <mergeCell ref="A52:H52"/>
    <mergeCell ref="A61:H61"/>
    <mergeCell ref="A73:H73"/>
  </mergeCells>
  <phoneticPr fontId="7" type="noConversion"/>
  <pageMargins left="0.70866141732283472" right="0.31496062992125984" top="0.43307086614173229" bottom="0.55118110236220474" header="0.19685039370078741" footer="0.19685039370078741"/>
  <pageSetup paperSize="9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01.04.2020г.</vt:lpstr>
      <vt:lpstr>'01.04.2020г.'!Заголовки_для_печати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dcterms:created xsi:type="dcterms:W3CDTF">2020-03-31T05:43:02Z</dcterms:created>
  <dcterms:modified xsi:type="dcterms:W3CDTF">2020-05-04T12:19:31Z</dcterms:modified>
</cp:coreProperties>
</file>